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0500" windowHeight="6960" firstSheet="5" activeTab="9"/>
  </bookViews>
  <sheets>
    <sheet name="Datos" sheetId="13" r:id="rId1"/>
    <sheet name="Edad" sheetId="1" r:id="rId2"/>
    <sheet name="Sexo" sheetId="2" r:id="rId3"/>
    <sheet name="Estado Civil" sheetId="3" r:id="rId4"/>
    <sheet name="Educación" sheetId="4" r:id="rId5"/>
    <sheet name="Ocupación" sheetId="5" r:id="rId6"/>
    <sheet name="Estrato" sheetId="6" r:id="rId7"/>
    <sheet name="Eventos en cidca" sheetId="7" r:id="rId8"/>
    <sheet name="Motivación" sheetId="8" r:id="rId9"/>
    <sheet name="Éxito eventos" sheetId="9" r:id="rId10"/>
    <sheet name="Invitados Emp." sheetId="10" r:id="rId11"/>
    <sheet name="Invitados Inv." sheetId="11" r:id="rId12"/>
    <sheet name="Conclusion General" sheetId="16" r:id="rId1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1" l="1"/>
  <c r="D10" i="11"/>
  <c r="E5" i="11"/>
  <c r="E6" i="11"/>
  <c r="E7" i="11"/>
  <c r="E8" i="11"/>
  <c r="E9" i="11"/>
  <c r="E10" i="11"/>
  <c r="C11" i="10"/>
  <c r="D8" i="10"/>
  <c r="E5" i="10"/>
  <c r="E6" i="10"/>
  <c r="E7" i="10"/>
  <c r="E8" i="10"/>
  <c r="E9" i="10"/>
  <c r="E10" i="10"/>
  <c r="J11" i="9"/>
  <c r="K7" i="9"/>
  <c r="K6" i="9"/>
  <c r="L5" i="9"/>
  <c r="L6" i="9"/>
  <c r="L7" i="9"/>
  <c r="L8" i="9"/>
  <c r="L9" i="9"/>
  <c r="L10" i="9"/>
  <c r="C7" i="9"/>
  <c r="D6" i="9"/>
  <c r="E5" i="9"/>
  <c r="E6" i="9"/>
  <c r="E5" i="8"/>
  <c r="E6" i="8"/>
  <c r="E7" i="8"/>
  <c r="E8" i="8"/>
  <c r="E9" i="8"/>
  <c r="E10" i="8"/>
  <c r="E11" i="8"/>
  <c r="E12" i="8"/>
  <c r="E5" i="7"/>
  <c r="E6" i="7"/>
  <c r="E7" i="7"/>
  <c r="E8" i="7"/>
  <c r="E9" i="7"/>
  <c r="E10" i="7"/>
  <c r="C13" i="8"/>
  <c r="D12" i="8"/>
  <c r="C11" i="7"/>
  <c r="D10" i="7"/>
  <c r="C9" i="6"/>
  <c r="D8" i="6"/>
  <c r="E6" i="6"/>
  <c r="E7" i="6"/>
  <c r="E8" i="6"/>
  <c r="K5" i="9"/>
  <c r="K9" i="9"/>
  <c r="K10" i="9"/>
  <c r="K8" i="9"/>
  <c r="K11" i="9"/>
  <c r="D5" i="11"/>
  <c r="F5" i="11"/>
  <c r="D7" i="11"/>
  <c r="D8" i="11"/>
  <c r="D6" i="11"/>
  <c r="D9" i="11"/>
  <c r="D5" i="10"/>
  <c r="F5" i="10"/>
  <c r="D6" i="10"/>
  <c r="D7" i="10"/>
  <c r="D9" i="10"/>
  <c r="D10" i="10"/>
  <c r="M5" i="9"/>
  <c r="D5" i="9"/>
  <c r="F5" i="9"/>
  <c r="F6" i="9"/>
  <c r="D11" i="8"/>
  <c r="D6" i="8"/>
  <c r="D10" i="8"/>
  <c r="D7" i="8"/>
  <c r="D9" i="8"/>
  <c r="D5" i="8"/>
  <c r="D8" i="8"/>
  <c r="D7" i="7"/>
  <c r="D5" i="7"/>
  <c r="F5" i="7"/>
  <c r="D6" i="7"/>
  <c r="D9" i="7"/>
  <c r="D8" i="7"/>
  <c r="D5" i="6"/>
  <c r="D7" i="6"/>
  <c r="D6" i="6"/>
  <c r="C8" i="5"/>
  <c r="D7" i="5"/>
  <c r="E5" i="5"/>
  <c r="E6" i="5"/>
  <c r="E7" i="5"/>
  <c r="C10" i="4"/>
  <c r="D7" i="4"/>
  <c r="E5" i="4"/>
  <c r="E6" i="4"/>
  <c r="E7" i="4"/>
  <c r="E8" i="4"/>
  <c r="E9" i="4"/>
  <c r="E5" i="3"/>
  <c r="E6" i="3"/>
  <c r="E7" i="3"/>
  <c r="C8" i="3"/>
  <c r="D5" i="3"/>
  <c r="E5" i="2"/>
  <c r="E6" i="2"/>
  <c r="C7" i="2"/>
  <c r="D6" i="2"/>
  <c r="C16" i="1"/>
  <c r="D6" i="1"/>
  <c r="E6" i="1"/>
  <c r="E7" i="1"/>
  <c r="E8" i="1"/>
  <c r="E9" i="1"/>
  <c r="E10" i="1"/>
  <c r="E11" i="1"/>
  <c r="E12" i="1"/>
  <c r="E13" i="1"/>
  <c r="E14" i="1"/>
  <c r="E15" i="1"/>
  <c r="D9" i="1"/>
  <c r="D15" i="1"/>
  <c r="D13" i="1"/>
  <c r="D11" i="1"/>
  <c r="D7" i="1"/>
  <c r="D9" i="4"/>
  <c r="D5" i="1"/>
  <c r="D14" i="1"/>
  <c r="D12" i="1"/>
  <c r="D10" i="1"/>
  <c r="D8" i="1"/>
  <c r="D8" i="4"/>
  <c r="D13" i="8"/>
  <c r="D11" i="11"/>
  <c r="F6" i="11"/>
  <c r="F7" i="11"/>
  <c r="F8" i="11"/>
  <c r="F9" i="11"/>
  <c r="F10" i="11"/>
  <c r="F6" i="10"/>
  <c r="F7" i="10"/>
  <c r="F8" i="10"/>
  <c r="F9" i="10"/>
  <c r="F10" i="10"/>
  <c r="D11" i="10"/>
  <c r="M6" i="9"/>
  <c r="M7" i="9"/>
  <c r="M8" i="9"/>
  <c r="M9" i="9"/>
  <c r="M10" i="9"/>
  <c r="D7" i="9"/>
  <c r="F5" i="8"/>
  <c r="F6" i="8"/>
  <c r="F7" i="8"/>
  <c r="F8" i="8"/>
  <c r="F9" i="8"/>
  <c r="F10" i="8"/>
  <c r="F11" i="8"/>
  <c r="F12" i="8"/>
  <c r="F6" i="7"/>
  <c r="F7" i="7"/>
  <c r="F8" i="7"/>
  <c r="F9" i="7"/>
  <c r="F10" i="7"/>
  <c r="D11" i="7"/>
  <c r="D9" i="6"/>
  <c r="F5" i="6"/>
  <c r="F6" i="6"/>
  <c r="F7" i="6"/>
  <c r="F8" i="6"/>
  <c r="D5" i="5"/>
  <c r="D6" i="5"/>
  <c r="D8" i="5"/>
  <c r="F5" i="5"/>
  <c r="D5" i="4"/>
  <c r="F5" i="4"/>
  <c r="D6" i="4"/>
  <c r="F6" i="4"/>
  <c r="F7" i="4"/>
  <c r="F8" i="4"/>
  <c r="F9" i="4"/>
  <c r="F5" i="3"/>
  <c r="D7" i="3"/>
  <c r="D6" i="3"/>
  <c r="D5" i="2"/>
  <c r="F5" i="2"/>
  <c r="F6" i="2"/>
  <c r="D8" i="3"/>
  <c r="D10" i="4"/>
  <c r="F6" i="5"/>
  <c r="F7" i="5"/>
  <c r="F5" i="1"/>
  <c r="F6" i="1"/>
  <c r="F7" i="1"/>
  <c r="F8" i="1"/>
  <c r="F9" i="1"/>
  <c r="F10" i="1"/>
  <c r="F11" i="1"/>
  <c r="F12" i="1"/>
  <c r="F13" i="1"/>
  <c r="F14" i="1"/>
  <c r="F15" i="1"/>
  <c r="D16" i="1"/>
  <c r="F6" i="3"/>
  <c r="F7" i="3"/>
  <c r="D7" i="2"/>
</calcChain>
</file>

<file path=xl/comments1.xml><?xml version="1.0" encoding="utf-8"?>
<comments xmlns="http://schemas.openxmlformats.org/spreadsheetml/2006/main">
  <authors>
    <author>Negro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Negro:</t>
        </r>
        <r>
          <rPr>
            <sz val="9"/>
            <color indexed="81"/>
            <rFont val="Tahoma"/>
            <family val="2"/>
          </rPr>
          <t xml:space="preserve">
No. De personas encuestadas por edad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Negro:</t>
        </r>
        <r>
          <rPr>
            <sz val="9"/>
            <color indexed="81"/>
            <rFont val="Tahoma"/>
            <family val="2"/>
          </rPr>
          <t xml:space="preserve">
participación por edades en la encuesta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Negro:</t>
        </r>
        <r>
          <rPr>
            <sz val="9"/>
            <color indexed="81"/>
            <rFont val="Tahoma"/>
            <family val="2"/>
          </rPr>
          <t xml:space="preserve">
Numero de personas encuestadas (acumulado) hasta cierta edad.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Negro:</t>
        </r>
        <r>
          <rPr>
            <sz val="9"/>
            <color indexed="81"/>
            <rFont val="Tahoma"/>
            <family val="2"/>
          </rPr>
          <t xml:space="preserve">
participación acumulada hasta cierta edad, en la encuesta.</t>
        </r>
      </text>
    </comment>
  </commentList>
</comments>
</file>

<file path=xl/sharedStrings.xml><?xml version="1.0" encoding="utf-8"?>
<sst xmlns="http://schemas.openxmlformats.org/spreadsheetml/2006/main" count="150" uniqueCount="93">
  <si>
    <t>Yi</t>
  </si>
  <si>
    <t>ni</t>
  </si>
  <si>
    <t>hi</t>
  </si>
  <si>
    <t>Ni</t>
  </si>
  <si>
    <t>Hi</t>
  </si>
  <si>
    <t>Tabla de frecuencias por sexo</t>
  </si>
  <si>
    <t>F</t>
  </si>
  <si>
    <t>M</t>
  </si>
  <si>
    <t xml:space="preserve">Tabla de frecuencias por edad </t>
  </si>
  <si>
    <t>Tabla de frecuencias por estado civil</t>
  </si>
  <si>
    <t>Soltero</t>
  </si>
  <si>
    <t>Casado</t>
  </si>
  <si>
    <t>Unión Libre</t>
  </si>
  <si>
    <t>Tabla de frecuencias por educación</t>
  </si>
  <si>
    <t>Bachiller</t>
  </si>
  <si>
    <t>Tecnologo</t>
  </si>
  <si>
    <t>Universitario</t>
  </si>
  <si>
    <t>Profesional</t>
  </si>
  <si>
    <t>Otro</t>
  </si>
  <si>
    <t>Tabla de frecuencias por ocupación</t>
  </si>
  <si>
    <t>Estudiante</t>
  </si>
  <si>
    <t>Docente</t>
  </si>
  <si>
    <t>Funcionario</t>
  </si>
  <si>
    <t>Tabla de frecuencias por estrato socioeconomico</t>
  </si>
  <si>
    <t xml:space="preserve">Tabla de frecuencias por eventos </t>
  </si>
  <si>
    <t>Tecnologia</t>
  </si>
  <si>
    <t>Educación</t>
  </si>
  <si>
    <t>Cultura</t>
  </si>
  <si>
    <t>Ocio</t>
  </si>
  <si>
    <t>Emprendimiento</t>
  </si>
  <si>
    <t>Todas las anteriores</t>
  </si>
  <si>
    <t>Tabla de frecuencias por motivación de asistencia</t>
  </si>
  <si>
    <t>Presentación de proyectos</t>
  </si>
  <si>
    <t>Presentación de productos</t>
  </si>
  <si>
    <t>Presentación de servicios</t>
  </si>
  <si>
    <t>Presentación ideas - negocio</t>
  </si>
  <si>
    <t>Experiencia de empresarios</t>
  </si>
  <si>
    <t>Competencias academicas</t>
  </si>
  <si>
    <t>Participación de agremiaciones</t>
  </si>
  <si>
    <t xml:space="preserve">Otro ¿Cuál? </t>
  </si>
  <si>
    <t>Tabla de frecuencias de éxito de los eventos</t>
  </si>
  <si>
    <t>Si</t>
  </si>
  <si>
    <t>No</t>
  </si>
  <si>
    <t>Tabla de frecuencias por causa del no éxito</t>
  </si>
  <si>
    <t>Organización</t>
  </si>
  <si>
    <t>Difusión</t>
  </si>
  <si>
    <t>Participación empresario y gremios</t>
  </si>
  <si>
    <t>Jurado academico externo</t>
  </si>
  <si>
    <t>Instituciones educativas no invitadas</t>
  </si>
  <si>
    <t>Otro ¿Cuál?</t>
  </si>
  <si>
    <t>Tabla de frecuencias expectativas de entidades invitadas de emprendimiento</t>
  </si>
  <si>
    <t>Participación como jurados externos</t>
  </si>
  <si>
    <t>Asesoría y acompañamiento</t>
  </si>
  <si>
    <t>Apoyo económico a ideas de negocio</t>
  </si>
  <si>
    <t>Conferencias de actualidad empresarial</t>
  </si>
  <si>
    <t>Exposición sobre caso de éxito</t>
  </si>
  <si>
    <t>Tabla de frecuencias expectativas de entidades invitadas de investigación</t>
  </si>
  <si>
    <t>Muestra tecnologica</t>
  </si>
  <si>
    <t>Experiencias innovadoras</t>
  </si>
  <si>
    <t>Casos nacionales de éxito innovador</t>
  </si>
  <si>
    <t>Desarrollo tecnologico nacional</t>
  </si>
  <si>
    <t>Oportunidades de formación</t>
  </si>
  <si>
    <t>18 años</t>
  </si>
  <si>
    <t>19 años</t>
  </si>
  <si>
    <t>20 años</t>
  </si>
  <si>
    <t>21 años</t>
  </si>
  <si>
    <t>22 años</t>
  </si>
  <si>
    <t>23 años</t>
  </si>
  <si>
    <t>24 años</t>
  </si>
  <si>
    <t>26 años</t>
  </si>
  <si>
    <t>29 años</t>
  </si>
  <si>
    <t>31 años</t>
  </si>
  <si>
    <t>44 años</t>
  </si>
  <si>
    <t>ADRIANA CASTRO</t>
  </si>
  <si>
    <t>KAREN PICO</t>
  </si>
  <si>
    <t>DESARROLLO, TABULACIÓN DE INFORMACIÓN ENCUENTRO TECNOLOGICO, EMPRENDIMIENTO Y CULTURA</t>
  </si>
  <si>
    <t>FINANZAS Y SISTEMAS CONTABLES</t>
  </si>
  <si>
    <t>VIVIANA RODRIGUEZ</t>
  </si>
  <si>
    <t>Conclusión: En un 52 % los estudiantes manifiestan que el apoyo economico es lo que mas esperan al momento de tener invitados que fomenten el emprendimiento.</t>
  </si>
  <si>
    <t>CONCLUSION GENERAL</t>
  </si>
  <si>
    <t>Total Muestra</t>
  </si>
  <si>
    <t>Conclusión:  Los datos de la muestra reflejó que la mayoría de estudiantes encuestados tienen los 21 años cumplidos y presentan edades que oscilan entre los 18 a 44 años.</t>
  </si>
  <si>
    <t>Conclusión: Los datos de la muestra fue respondida en un 60% por mujeres y el restante, 40% por hombres.</t>
  </si>
  <si>
    <t>Conclusión: El 72% de los encuestados son solteros, 8% casados y el 20% restante su estado civil en unión libre.</t>
  </si>
  <si>
    <t>Conclusión: El nivel educativo de los encuestados presenta la siguiente estructura: El 64% tiene formación como tecnólogo y 36% universitario</t>
  </si>
  <si>
    <r>
      <t xml:space="preserve">Conclusión: </t>
    </r>
    <r>
      <rPr>
        <sz val="11"/>
        <color theme="1"/>
        <rFont val="Comic Sans MS"/>
        <family val="4"/>
      </rPr>
      <t>El 100% de los encuestados pertenece solo a la población estudiantil</t>
    </r>
  </si>
  <si>
    <t>Conclusión: Más de la mitad de la muestra pertenece al estrato 4, 28% al estrato estrato 2 y 8% tanto al estrato 1 y 3 cada uno.</t>
  </si>
  <si>
    <t>Conclusión: El 32% de los encuestados participan en el evento por temas de emprendimiento, 28% por tecnología, 16% desean eventos culturales y 4% educación. Solo el 20% les interesa participar en todas las actividades.</t>
  </si>
  <si>
    <t xml:space="preserve">Conclusión: La motivación principal de los estudiantes en participar en el evento, es la realización de proyectos, seguido por la presentación de ideas de negocio, conocer las experiencias de empresarios y la presentación de productos. </t>
  </si>
  <si>
    <t>Conclusión:El 44 % de los estudiantes espera que al invitar a entidades de investigacion y desarrollo, se presenten experiencias innovadoras.</t>
  </si>
  <si>
    <t>La edad de los encuestados oscila entre los 18 a 44 años con una participación equivalente al 60% de las mujeres y el 40% restante de los hombres. El 72% de la muestra figura con un estado civil soltero, el 100% de la población solo se dedica a su capacitación académica y más de la mitad de la muestra pertenece al estrato socio 4. Los estudiantes perciben la realización de éstos eventos como la posibilidad de abordar proyectos de emprendimiento e ideas innovadoras, sin embargo, el 92% de éstos acusan a que las actividades desarrolladas en éstas no son exitosas debido a la falta de organización y la presencia de Instituciones Educativas invitadas. Del mismo modo, el 52% de los encuestados tienen entre sus expectativas, obtener ayuda económica a sus proyectos y el otro 32% de la población, buscan asesoría y acompañamiento.</t>
  </si>
  <si>
    <t>Conclusión: Un 52% de los encuestados mencionaron que los encuentros no han sido exitosos.</t>
  </si>
  <si>
    <t xml:space="preserve">Conclusión: La razón principal del no éxito de estos eventos, es por la falta de organización.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</si>
</sst>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omic Sans MS"/>
      <family val="4"/>
    </font>
    <font>
      <b/>
      <sz val="10.5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7" tint="-0.249977111117893"/>
      </top>
      <bottom/>
      <diagonal/>
    </border>
    <border>
      <left style="thin">
        <color theme="7" tint="-0.249977111117893"/>
      </left>
      <right/>
      <top/>
      <bottom/>
      <diagonal/>
    </border>
    <border>
      <left/>
      <right style="thin">
        <color theme="7" tint="-0.249977111117893"/>
      </right>
      <top style="thin">
        <color theme="7" tint="-0.249977111117893"/>
      </top>
      <bottom/>
      <diagonal/>
    </border>
    <border>
      <left/>
      <right style="thin">
        <color theme="7" tint="-0.249977111117893"/>
      </right>
      <top/>
      <bottom/>
      <diagonal/>
    </border>
    <border>
      <left/>
      <right/>
      <top/>
      <bottom style="thin">
        <color theme="7" tint="-0.249977111117893"/>
      </bottom>
      <diagonal/>
    </border>
    <border>
      <left/>
      <right style="thin">
        <color theme="7" tint="-0.249977111117893"/>
      </right>
      <top/>
      <bottom style="thin">
        <color theme="7" tint="-0.249977111117893"/>
      </bottom>
      <diagonal/>
    </border>
    <border>
      <left style="thin">
        <color theme="7" tint="-0.249977111117893"/>
      </left>
      <right/>
      <top style="thin">
        <color theme="7" tint="-0.249977111117893"/>
      </top>
      <bottom/>
      <diagonal/>
    </border>
    <border>
      <left style="thin">
        <color theme="7" tint="-0.249977111117893"/>
      </left>
      <right/>
      <top/>
      <bottom style="thin">
        <color theme="7" tint="-0.249977111117893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9" fontId="3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3" fillId="0" borderId="1" xfId="1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9" fontId="3" fillId="0" borderId="0" xfId="0" applyNumberFormat="1" applyFont="1" applyAlignment="1">
      <alignment horizontal="center"/>
    </xf>
    <xf numFmtId="0" fontId="3" fillId="0" borderId="3" xfId="0" applyFont="1" applyBorder="1"/>
    <xf numFmtId="0" fontId="3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Comic Sans MS" panose="030F0702030302020204" pitchFamily="66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Edad!$B$5:$B$15</c:f>
              <c:strCache>
                <c:ptCount val="11"/>
                <c:pt idx="0">
                  <c:v>18 años</c:v>
                </c:pt>
                <c:pt idx="1">
                  <c:v>19 años</c:v>
                </c:pt>
                <c:pt idx="2">
                  <c:v>20 años</c:v>
                </c:pt>
                <c:pt idx="3">
                  <c:v>21 años</c:v>
                </c:pt>
                <c:pt idx="4">
                  <c:v>22 años</c:v>
                </c:pt>
                <c:pt idx="5">
                  <c:v>23 años</c:v>
                </c:pt>
                <c:pt idx="6">
                  <c:v>24 años</c:v>
                </c:pt>
                <c:pt idx="7">
                  <c:v>26 años</c:v>
                </c:pt>
                <c:pt idx="8">
                  <c:v>29 años</c:v>
                </c:pt>
                <c:pt idx="9">
                  <c:v>31 años</c:v>
                </c:pt>
                <c:pt idx="10">
                  <c:v>44 años</c:v>
                </c:pt>
              </c:strCache>
            </c:strRef>
          </c:cat>
          <c:val>
            <c:numRef>
              <c:f>Edad!$C$5:$C$15</c:f>
              <c:numCache>
                <c:formatCode>General</c:formatCode>
                <c:ptCount val="11"/>
                <c:pt idx="0">
                  <c:v>2.0</c:v>
                </c:pt>
                <c:pt idx="1">
                  <c:v>4.0</c:v>
                </c:pt>
                <c:pt idx="2">
                  <c:v>1.0</c:v>
                </c:pt>
                <c:pt idx="3">
                  <c:v>5.0</c:v>
                </c:pt>
                <c:pt idx="4">
                  <c:v>1.0</c:v>
                </c:pt>
                <c:pt idx="5">
                  <c:v>4.0</c:v>
                </c:pt>
                <c:pt idx="6">
                  <c:v>3.0</c:v>
                </c:pt>
                <c:pt idx="7">
                  <c:v>2.0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B-40A4-881B-0CCC99330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>
              <a:latin typeface="Comic Sans MS" panose="030F0702030302020204" pitchFamily="66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53827427821522"/>
                  <c:y val="-0.1286482114264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2F-4F60-AD1A-E9B0DEC0DE4C}"/>
                </c:ext>
              </c:extLst>
            </c:dLbl>
            <c:dLbl>
              <c:idx val="1"/>
              <c:layout>
                <c:manualLayout>
                  <c:x val="0.186610673665792"/>
                  <c:y val="0.04313028579760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2F-4F60-AD1A-E9B0DEC0DE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Comic Sans MS" panose="030F0702030302020204" pitchFamily="66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Sexo!$B$5:$B$6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Sexo!$C$5:$C$6</c:f>
              <c:numCache>
                <c:formatCode>General</c:formatCode>
                <c:ptCount val="2"/>
                <c:pt idx="0">
                  <c:v>15.0</c:v>
                </c:pt>
                <c:pt idx="1">
                  <c:v>10.0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2F-4F60-AD1A-E9B0DEC0D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050">
              <a:latin typeface="Comic Sans MS" panose="030F0702030302020204" pitchFamily="66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97534558180227"/>
                  <c:y val="-0.1983307815689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5B-4D56-BD3C-60457F0A1C69}"/>
                </c:ext>
              </c:extLst>
            </c:dLbl>
            <c:dLbl>
              <c:idx val="2"/>
              <c:layout>
                <c:manualLayout>
                  <c:x val="0.113827646544182"/>
                  <c:y val="0.078729950422863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5B-4D56-BD3C-60457F0A1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Comic Sans MS" panose="030F0702030302020204" pitchFamily="66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'Estado Civil'!$B$5:$B$7</c:f>
              <c:strCache>
                <c:ptCount val="3"/>
                <c:pt idx="0">
                  <c:v>Soltero</c:v>
                </c:pt>
                <c:pt idx="1">
                  <c:v>Casado</c:v>
                </c:pt>
                <c:pt idx="2">
                  <c:v>Unión Libre</c:v>
                </c:pt>
              </c:strCache>
            </c:strRef>
          </c:cat>
          <c:val>
            <c:numRef>
              <c:f>'Estado Civil'!$C$5:$C$7</c:f>
              <c:numCache>
                <c:formatCode>General</c:formatCode>
                <c:ptCount val="3"/>
                <c:pt idx="0">
                  <c:v>18.0</c:v>
                </c:pt>
                <c:pt idx="1">
                  <c:v>2.0</c:v>
                </c:pt>
                <c:pt idx="2">
                  <c:v>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5B-4D56-BD3C-60457F0A1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>
              <a:latin typeface="Comic Sans MS" panose="030F0702030302020204" pitchFamily="66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0.183163057742782"/>
                  <c:y val="-0.1338593613298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E2-4439-AE1D-BEBB872720CC}"/>
                </c:ext>
              </c:extLst>
            </c:dLbl>
            <c:dLbl>
              <c:idx val="2"/>
              <c:layout>
                <c:manualLayout>
                  <c:x val="0.152233048993876"/>
                  <c:y val="0.055765529308836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E2-4439-AE1D-BEBB872720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Comic Sans MS" panose="030F0702030302020204" pitchFamily="66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Educación!$B$5:$B$9</c:f>
              <c:strCache>
                <c:ptCount val="5"/>
                <c:pt idx="0">
                  <c:v>Bachiller</c:v>
                </c:pt>
                <c:pt idx="1">
                  <c:v>Tecnologo</c:v>
                </c:pt>
                <c:pt idx="2">
                  <c:v>Universitario</c:v>
                </c:pt>
                <c:pt idx="3">
                  <c:v>Profesional</c:v>
                </c:pt>
                <c:pt idx="4">
                  <c:v>Otro</c:v>
                </c:pt>
              </c:strCache>
            </c:strRef>
          </c:cat>
          <c:val>
            <c:numRef>
              <c:f>Educación!$C$5:$C$9</c:f>
              <c:numCache>
                <c:formatCode>General</c:formatCode>
                <c:ptCount val="5"/>
                <c:pt idx="0">
                  <c:v>0.0</c:v>
                </c:pt>
                <c:pt idx="1">
                  <c:v>16.0</c:v>
                </c:pt>
                <c:pt idx="2">
                  <c:v>9.0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AE2-4439-AE1D-BEBB87272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>
              <a:latin typeface="Comic Sans MS" panose="030F0702030302020204" pitchFamily="66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omic Sans MS" panose="030F0702030302020204" pitchFamily="66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'Eventos en cidca'!$B$5:$B$10</c:f>
              <c:strCache>
                <c:ptCount val="6"/>
                <c:pt idx="0">
                  <c:v>Tecnologia</c:v>
                </c:pt>
                <c:pt idx="1">
                  <c:v>Educación</c:v>
                </c:pt>
                <c:pt idx="2">
                  <c:v>Cultura</c:v>
                </c:pt>
                <c:pt idx="3">
                  <c:v>Ocio</c:v>
                </c:pt>
                <c:pt idx="4">
                  <c:v>Emprendimiento</c:v>
                </c:pt>
                <c:pt idx="5">
                  <c:v>Todas las anteriores</c:v>
                </c:pt>
              </c:strCache>
            </c:strRef>
          </c:cat>
          <c:val>
            <c:numRef>
              <c:f>'Eventos en cidca'!$C$5:$C$10</c:f>
              <c:numCache>
                <c:formatCode>General</c:formatCode>
                <c:ptCount val="6"/>
                <c:pt idx="0">
                  <c:v>7.0</c:v>
                </c:pt>
                <c:pt idx="1">
                  <c:v>1.0</c:v>
                </c:pt>
                <c:pt idx="2">
                  <c:v>4.0</c:v>
                </c:pt>
                <c:pt idx="3">
                  <c:v>0.0</c:v>
                </c:pt>
                <c:pt idx="4">
                  <c:v>8.0</c:v>
                </c:pt>
                <c:pt idx="5">
                  <c:v>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9C-4E3F-9686-7C3FFD251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>
              <a:latin typeface="Comic Sans MS" panose="030F0702030302020204" pitchFamily="66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omic Sans MS" panose="030F0702030302020204" pitchFamily="66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Motivación!$B$5:$B$12</c:f>
              <c:strCache>
                <c:ptCount val="8"/>
                <c:pt idx="0">
                  <c:v>Presentación de proyectos</c:v>
                </c:pt>
                <c:pt idx="1">
                  <c:v>Presentación de productos</c:v>
                </c:pt>
                <c:pt idx="2">
                  <c:v>Presentación de servicios</c:v>
                </c:pt>
                <c:pt idx="3">
                  <c:v>Presentación ideas - negocio</c:v>
                </c:pt>
                <c:pt idx="4">
                  <c:v>Experiencia de empresarios</c:v>
                </c:pt>
                <c:pt idx="5">
                  <c:v>Competencias academicas</c:v>
                </c:pt>
                <c:pt idx="6">
                  <c:v>Participación de agremiaciones</c:v>
                </c:pt>
                <c:pt idx="7">
                  <c:v>Otro ¿Cuál? </c:v>
                </c:pt>
              </c:strCache>
            </c:strRef>
          </c:cat>
          <c:val>
            <c:numRef>
              <c:f>Motivación!$C$5:$C$12</c:f>
              <c:numCache>
                <c:formatCode>General</c:formatCode>
                <c:ptCount val="8"/>
                <c:pt idx="0">
                  <c:v>11.0</c:v>
                </c:pt>
                <c:pt idx="1">
                  <c:v>2.0</c:v>
                </c:pt>
                <c:pt idx="2">
                  <c:v>0.0</c:v>
                </c:pt>
                <c:pt idx="3">
                  <c:v>6.0</c:v>
                </c:pt>
                <c:pt idx="4">
                  <c:v>4.0</c:v>
                </c:pt>
                <c:pt idx="5">
                  <c:v>1.0</c:v>
                </c:pt>
                <c:pt idx="6">
                  <c:v>1.0</c:v>
                </c:pt>
                <c:pt idx="7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61-47FE-BE51-3E51E794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>
              <a:latin typeface="Comic Sans MS" panose="030F0702030302020204" pitchFamily="66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39352799650044"/>
                  <c:y val="-0.021951370662000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7A-405E-8CFC-0A50F7D2A102}"/>
                </c:ext>
              </c:extLst>
            </c:dLbl>
            <c:dLbl>
              <c:idx val="1"/>
              <c:layout>
                <c:manualLayout>
                  <c:x val="0.223026793525809"/>
                  <c:y val="0.01086358996792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7A-405E-8CFC-0A50F7D2A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Comic Sans MS" panose="030F0702030302020204" pitchFamily="66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'Éxito eventos'!$B$5:$B$6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'Éxito eventos'!$C$5:$C$6</c:f>
              <c:numCache>
                <c:formatCode>General</c:formatCode>
                <c:ptCount val="2"/>
                <c:pt idx="0">
                  <c:v>12.0</c:v>
                </c:pt>
                <c:pt idx="1">
                  <c:v>13.0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7A-405E-8CFC-0A50F7D2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>
              <a:latin typeface="Comic Sans MS" panose="030F0702030302020204" pitchFamily="66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0507652614851715"/>
                  <c:y val="-0.33088947214931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84-476D-9311-9E8D8D89C102}"/>
                </c:ext>
              </c:extLst>
            </c:dLbl>
            <c:dLbl>
              <c:idx val="2"/>
              <c:layout>
                <c:manualLayout>
                  <c:x val="-0.0622084739407574"/>
                  <c:y val="-0.02897200349956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84-476D-9311-9E8D8D89C102}"/>
                </c:ext>
              </c:extLst>
            </c:dLbl>
            <c:dLbl>
              <c:idx val="3"/>
              <c:layout>
                <c:manualLayout>
                  <c:x val="0.0432337029299909"/>
                  <c:y val="-0.06022200349956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84-476D-9311-9E8D8D89C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Comic Sans MS" panose="030F0702030302020204" pitchFamily="66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'Éxito eventos'!$I$5:$I$10</c:f>
              <c:strCache>
                <c:ptCount val="6"/>
                <c:pt idx="0">
                  <c:v>Organización</c:v>
                </c:pt>
                <c:pt idx="1">
                  <c:v>Difusión</c:v>
                </c:pt>
                <c:pt idx="2">
                  <c:v>Participación empresario y gremios</c:v>
                </c:pt>
                <c:pt idx="3">
                  <c:v>Jurado academico externo</c:v>
                </c:pt>
                <c:pt idx="4">
                  <c:v>Instituciones educativas no invitadas</c:v>
                </c:pt>
                <c:pt idx="5">
                  <c:v>Otro ¿Cuál?</c:v>
                </c:pt>
              </c:strCache>
            </c:strRef>
          </c:cat>
          <c:val>
            <c:numRef>
              <c:f>'Éxito eventos'!$J$5:$J$10</c:f>
              <c:numCache>
                <c:formatCode>General</c:formatCode>
                <c:ptCount val="6"/>
                <c:pt idx="0">
                  <c:v>12.0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84-476D-9311-9E8D8D89C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>
              <a:latin typeface="Comic Sans MS" panose="030F0702030302020204" pitchFamily="66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0.123451662292213"/>
                  <c:y val="-0.08226268591426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28-4756-B88F-DA2667BAF5B7}"/>
                </c:ext>
              </c:extLst>
            </c:dLbl>
            <c:dLbl>
              <c:idx val="2"/>
              <c:layout>
                <c:manualLayout>
                  <c:x val="0.123673337707787"/>
                  <c:y val="-0.1230923738699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28-4756-B88F-DA2667BAF5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Comic Sans MS" panose="030F0702030302020204" pitchFamily="66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'Invitados Emp.'!$B$5:$B$10</c:f>
              <c:strCache>
                <c:ptCount val="6"/>
                <c:pt idx="0">
                  <c:v>Participación como jurados externos</c:v>
                </c:pt>
                <c:pt idx="1">
                  <c:v>Asesoría y acompañamiento</c:v>
                </c:pt>
                <c:pt idx="2">
                  <c:v>Apoyo económico a ideas de negocio</c:v>
                </c:pt>
                <c:pt idx="3">
                  <c:v>Conferencias de actualidad empresarial</c:v>
                </c:pt>
                <c:pt idx="4">
                  <c:v>Exposición sobre caso de éxito</c:v>
                </c:pt>
                <c:pt idx="5">
                  <c:v>Otro ¿Cuál? </c:v>
                </c:pt>
              </c:strCache>
            </c:strRef>
          </c:cat>
          <c:val>
            <c:numRef>
              <c:f>'Invitados Emp.'!$C$5:$C$10</c:f>
              <c:numCache>
                <c:formatCode>General</c:formatCode>
                <c:ptCount val="6"/>
                <c:pt idx="0">
                  <c:v>3.0</c:v>
                </c:pt>
                <c:pt idx="1">
                  <c:v>8.0</c:v>
                </c:pt>
                <c:pt idx="2">
                  <c:v>13.0</c:v>
                </c:pt>
                <c:pt idx="3">
                  <c:v>0.0</c:v>
                </c:pt>
                <c:pt idx="4">
                  <c:v>1.0</c:v>
                </c:pt>
                <c:pt idx="5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28-4756-B88F-DA2667BA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>
              <a:latin typeface="Comic Sans MS" panose="030F0702030302020204" pitchFamily="66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0.0749922353455818"/>
                  <c:y val="-0.23366396908719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AA-4BD5-86EF-FB419E997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Comic Sans MS" panose="030F0702030302020204" pitchFamily="66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'Invitados Inv.'!$B$5:$B$10</c:f>
              <c:strCache>
                <c:ptCount val="6"/>
                <c:pt idx="0">
                  <c:v>Muestra tecnologica</c:v>
                </c:pt>
                <c:pt idx="1">
                  <c:v>Experiencias innovadoras</c:v>
                </c:pt>
                <c:pt idx="2">
                  <c:v>Casos nacionales de éxito innovador</c:v>
                </c:pt>
                <c:pt idx="3">
                  <c:v>Desarrollo tecnologico nacional</c:v>
                </c:pt>
                <c:pt idx="4">
                  <c:v>Oportunidades de formación</c:v>
                </c:pt>
                <c:pt idx="5">
                  <c:v>Otro ¿Cuál? </c:v>
                </c:pt>
              </c:strCache>
            </c:strRef>
          </c:cat>
          <c:val>
            <c:numRef>
              <c:f>'Invitados Inv.'!$C$5:$C$10</c:f>
              <c:numCache>
                <c:formatCode>General</c:formatCode>
                <c:ptCount val="6"/>
                <c:pt idx="0">
                  <c:v>6.0</c:v>
                </c:pt>
                <c:pt idx="1">
                  <c:v>11.0</c:v>
                </c:pt>
                <c:pt idx="2">
                  <c:v>2.0</c:v>
                </c:pt>
                <c:pt idx="3">
                  <c:v>1.0</c:v>
                </c:pt>
                <c:pt idx="4">
                  <c:v>5.0</c:v>
                </c:pt>
                <c:pt idx="5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AA-4BD5-86EF-FB419E997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>
              <a:latin typeface="Comic Sans MS" panose="030F0702030302020204" pitchFamily="66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9525</xdr:rowOff>
    </xdr:from>
    <xdr:to>
      <xdr:col>14</xdr:col>
      <xdr:colOff>0</xdr:colOff>
      <xdr:row>13</xdr:row>
      <xdr:rowOff>200025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9525</xdr:rowOff>
    </xdr:from>
    <xdr:to>
      <xdr:col>13</xdr:col>
      <xdr:colOff>0</xdr:colOff>
      <xdr:row>15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1</xdr:row>
      <xdr:rowOff>0</xdr:rowOff>
    </xdr:from>
    <xdr:to>
      <xdr:col>12</xdr:col>
      <xdr:colOff>752475</xdr:colOff>
      <xdr:row>15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13</xdr:col>
      <xdr:colOff>0</xdr:colOff>
      <xdr:row>13</xdr:row>
      <xdr:rowOff>190500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1</xdr:row>
      <xdr:rowOff>0</xdr:rowOff>
    </xdr:from>
    <xdr:to>
      <xdr:col>12</xdr:col>
      <xdr:colOff>742950</xdr:colOff>
      <xdr:row>13</xdr:row>
      <xdr:rowOff>190500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13</xdr:col>
      <xdr:colOff>0</xdr:colOff>
      <xdr:row>13</xdr:row>
      <xdr:rowOff>190500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8</xdr:row>
      <xdr:rowOff>9525</xdr:rowOff>
    </xdr:from>
    <xdr:to>
      <xdr:col>6</xdr:col>
      <xdr:colOff>9525</xdr:colOff>
      <xdr:row>21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11</xdr:row>
      <xdr:rowOff>200025</xdr:rowOff>
    </xdr:from>
    <xdr:to>
      <xdr:col>12</xdr:col>
      <xdr:colOff>752475</xdr:colOff>
      <xdr:row>25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0</xdr:rowOff>
    </xdr:from>
    <xdr:to>
      <xdr:col>13</xdr:col>
      <xdr:colOff>9525</xdr:colOff>
      <xdr:row>13</xdr:row>
      <xdr:rowOff>190500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200025</xdr:rowOff>
    </xdr:from>
    <xdr:to>
      <xdr:col>13</xdr:col>
      <xdr:colOff>9525</xdr:colOff>
      <xdr:row>13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workbookViewId="0">
      <selection activeCell="I4" sqref="I4"/>
    </sheetView>
  </sheetViews>
  <sheetFormatPr baseColWidth="10" defaultRowHeight="16" x14ac:dyDescent="0"/>
  <cols>
    <col min="1" max="16384" width="10.83203125" style="12"/>
  </cols>
  <sheetData>
    <row r="2" spans="2:5" ht="73.5" customHeight="1">
      <c r="B2" s="17" t="s">
        <v>75</v>
      </c>
      <c r="C2" s="17"/>
      <c r="D2" s="17"/>
      <c r="E2" s="17"/>
    </row>
    <row r="6" spans="2:5">
      <c r="B6" s="16" t="s">
        <v>73</v>
      </c>
      <c r="C6" s="16"/>
      <c r="D6" s="16"/>
      <c r="E6" s="16"/>
    </row>
    <row r="7" spans="2:5">
      <c r="B7" s="16" t="s">
        <v>74</v>
      </c>
      <c r="C7" s="16"/>
      <c r="D7" s="16"/>
      <c r="E7" s="16"/>
    </row>
    <row r="8" spans="2:5">
      <c r="B8" s="16" t="s">
        <v>77</v>
      </c>
      <c r="C8" s="16"/>
      <c r="D8" s="16"/>
      <c r="E8" s="16"/>
    </row>
    <row r="12" spans="2:5">
      <c r="B12" s="17" t="s">
        <v>76</v>
      </c>
      <c r="C12" s="17"/>
      <c r="D12" s="17"/>
      <c r="E12" s="17"/>
    </row>
    <row r="16" spans="2:5">
      <c r="B16" s="16">
        <v>2017</v>
      </c>
      <c r="C16" s="16"/>
      <c r="D16" s="16"/>
      <c r="E16" s="16"/>
    </row>
  </sheetData>
  <mergeCells count="6">
    <mergeCell ref="B16:E16"/>
    <mergeCell ref="B2:E2"/>
    <mergeCell ref="B6:E6"/>
    <mergeCell ref="B7:E7"/>
    <mergeCell ref="B8:E8"/>
    <mergeCell ref="B12:E1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2"/>
  <sheetViews>
    <sheetView showGridLines="0" zoomScale="80" zoomScaleNormal="80" zoomScalePageLayoutView="80" workbookViewId="0">
      <selection activeCell="L21" sqref="L21"/>
    </sheetView>
  </sheetViews>
  <sheetFormatPr baseColWidth="10" defaultRowHeight="16" x14ac:dyDescent="0"/>
  <cols>
    <col min="1" max="3" width="10.83203125" style="1"/>
    <col min="4" max="4" width="10.83203125" style="2"/>
    <col min="5" max="16384" width="10.83203125" style="1"/>
  </cols>
  <sheetData>
    <row r="2" spans="2:6">
      <c r="B2" s="16" t="s">
        <v>8</v>
      </c>
      <c r="C2" s="16"/>
      <c r="D2" s="16"/>
      <c r="E2" s="16"/>
      <c r="F2" s="16"/>
    </row>
    <row r="4" spans="2:6">
      <c r="B4" s="3" t="s">
        <v>0</v>
      </c>
      <c r="C4" s="3" t="s">
        <v>1</v>
      </c>
      <c r="D4" s="4" t="s">
        <v>2</v>
      </c>
      <c r="E4" s="3" t="s">
        <v>3</v>
      </c>
      <c r="F4" s="3" t="s">
        <v>4</v>
      </c>
    </row>
    <row r="5" spans="2:6">
      <c r="B5" s="5" t="s">
        <v>62</v>
      </c>
      <c r="C5" s="5">
        <v>2</v>
      </c>
      <c r="D5" s="6">
        <f>+C5/$C$16</f>
        <v>0.08</v>
      </c>
      <c r="E5" s="5">
        <v>2</v>
      </c>
      <c r="F5" s="7">
        <f>+D5</f>
        <v>0.08</v>
      </c>
    </row>
    <row r="6" spans="2:6">
      <c r="B6" s="5" t="s">
        <v>63</v>
      </c>
      <c r="C6" s="5">
        <v>4</v>
      </c>
      <c r="D6" s="6">
        <f t="shared" ref="D6:D15" si="0">+C6/$C$16</f>
        <v>0.16</v>
      </c>
      <c r="E6" s="5">
        <f>+E5+C6</f>
        <v>6</v>
      </c>
      <c r="F6" s="7">
        <f>+F5+D6</f>
        <v>0.24</v>
      </c>
    </row>
    <row r="7" spans="2:6">
      <c r="B7" s="5" t="s">
        <v>64</v>
      </c>
      <c r="C7" s="5">
        <v>1</v>
      </c>
      <c r="D7" s="6">
        <f t="shared" si="0"/>
        <v>0.04</v>
      </c>
      <c r="E7" s="5">
        <f t="shared" ref="E7:E15" si="1">+E6+C7</f>
        <v>7</v>
      </c>
      <c r="F7" s="7">
        <f t="shared" ref="F7:F15" si="2">+F6+D7</f>
        <v>0.27999999999999997</v>
      </c>
    </row>
    <row r="8" spans="2:6">
      <c r="B8" s="5" t="s">
        <v>65</v>
      </c>
      <c r="C8" s="5">
        <v>5</v>
      </c>
      <c r="D8" s="6">
        <f t="shared" si="0"/>
        <v>0.2</v>
      </c>
      <c r="E8" s="5">
        <f t="shared" si="1"/>
        <v>12</v>
      </c>
      <c r="F8" s="7">
        <f t="shared" si="2"/>
        <v>0.48</v>
      </c>
    </row>
    <row r="9" spans="2:6">
      <c r="B9" s="5" t="s">
        <v>66</v>
      </c>
      <c r="C9" s="5">
        <v>1</v>
      </c>
      <c r="D9" s="6">
        <f t="shared" si="0"/>
        <v>0.04</v>
      </c>
      <c r="E9" s="5">
        <f t="shared" si="1"/>
        <v>13</v>
      </c>
      <c r="F9" s="7">
        <f t="shared" si="2"/>
        <v>0.52</v>
      </c>
    </row>
    <row r="10" spans="2:6">
      <c r="B10" s="5" t="s">
        <v>67</v>
      </c>
      <c r="C10" s="5">
        <v>4</v>
      </c>
      <c r="D10" s="6">
        <f t="shared" si="0"/>
        <v>0.16</v>
      </c>
      <c r="E10" s="5">
        <f t="shared" si="1"/>
        <v>17</v>
      </c>
      <c r="F10" s="7">
        <f t="shared" si="2"/>
        <v>0.68</v>
      </c>
    </row>
    <row r="11" spans="2:6">
      <c r="B11" s="5" t="s">
        <v>68</v>
      </c>
      <c r="C11" s="5">
        <v>3</v>
      </c>
      <c r="D11" s="6">
        <f t="shared" si="0"/>
        <v>0.12</v>
      </c>
      <c r="E11" s="5">
        <f t="shared" si="1"/>
        <v>20</v>
      </c>
      <c r="F11" s="14">
        <f t="shared" si="2"/>
        <v>0.8</v>
      </c>
    </row>
    <row r="12" spans="2:6">
      <c r="B12" s="5" t="s">
        <v>69</v>
      </c>
      <c r="C12" s="5">
        <v>2</v>
      </c>
      <c r="D12" s="6">
        <f t="shared" si="0"/>
        <v>0.08</v>
      </c>
      <c r="E12" s="5">
        <f t="shared" si="1"/>
        <v>22</v>
      </c>
      <c r="F12" s="7">
        <f t="shared" si="2"/>
        <v>0.88</v>
      </c>
    </row>
    <row r="13" spans="2:6">
      <c r="B13" s="5" t="s">
        <v>70</v>
      </c>
      <c r="C13" s="5">
        <v>1</v>
      </c>
      <c r="D13" s="6">
        <f t="shared" si="0"/>
        <v>0.04</v>
      </c>
      <c r="E13" s="5">
        <f t="shared" si="1"/>
        <v>23</v>
      </c>
      <c r="F13" s="7">
        <f t="shared" si="2"/>
        <v>0.92</v>
      </c>
    </row>
    <row r="14" spans="2:6">
      <c r="B14" s="5" t="s">
        <v>71</v>
      </c>
      <c r="C14" s="5">
        <v>1</v>
      </c>
      <c r="D14" s="6">
        <f t="shared" si="0"/>
        <v>0.04</v>
      </c>
      <c r="E14" s="5">
        <f t="shared" si="1"/>
        <v>24</v>
      </c>
      <c r="F14" s="7">
        <f t="shared" si="2"/>
        <v>0.96000000000000008</v>
      </c>
    </row>
    <row r="15" spans="2:6">
      <c r="B15" s="5" t="s">
        <v>72</v>
      </c>
      <c r="C15" s="5">
        <v>1</v>
      </c>
      <c r="D15" s="6">
        <f t="shared" si="0"/>
        <v>0.04</v>
      </c>
      <c r="E15" s="5">
        <f t="shared" si="1"/>
        <v>25</v>
      </c>
      <c r="F15" s="7">
        <f t="shared" si="2"/>
        <v>1</v>
      </c>
    </row>
    <row r="16" spans="2:6">
      <c r="B16" s="15" t="s">
        <v>80</v>
      </c>
      <c r="C16" s="13">
        <f>SUM(C5:C15)</f>
        <v>25</v>
      </c>
      <c r="D16" s="2">
        <f>SUM(D5:D15)</f>
        <v>1</v>
      </c>
    </row>
    <row r="19" spans="1:7">
      <c r="B19" s="18" t="s">
        <v>81</v>
      </c>
      <c r="C19" s="19"/>
      <c r="D19" s="19"/>
      <c r="E19" s="19"/>
      <c r="F19" s="20"/>
      <c r="G19" s="10"/>
    </row>
    <row r="20" spans="1:7">
      <c r="A20" s="11"/>
      <c r="B20" s="21"/>
      <c r="C20" s="22"/>
      <c r="D20" s="22"/>
      <c r="E20" s="22"/>
      <c r="F20" s="23"/>
      <c r="G20" s="10"/>
    </row>
    <row r="21" spans="1:7">
      <c r="B21" s="21"/>
      <c r="C21" s="22"/>
      <c r="D21" s="22"/>
      <c r="E21" s="22"/>
      <c r="F21" s="23"/>
      <c r="G21" s="10"/>
    </row>
    <row r="22" spans="1:7">
      <c r="B22" s="24"/>
      <c r="C22" s="25"/>
      <c r="D22" s="25"/>
      <c r="E22" s="25"/>
      <c r="F22" s="26"/>
      <c r="G22" s="10"/>
    </row>
  </sheetData>
  <sortState ref="B3:B27">
    <sortCondition ref="B3:B27"/>
  </sortState>
  <mergeCells count="2">
    <mergeCell ref="B2:F2"/>
    <mergeCell ref="B19:F22"/>
  </mergeCell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showGridLines="0" workbookViewId="0">
      <selection activeCell="B15" sqref="B15"/>
    </sheetView>
  </sheetViews>
  <sheetFormatPr baseColWidth="10" defaultRowHeight="16" x14ac:dyDescent="0"/>
  <cols>
    <col min="1" max="3" width="10.83203125" style="1"/>
    <col min="4" max="4" width="10.83203125" style="2"/>
    <col min="5" max="16384" width="10.83203125" style="1"/>
  </cols>
  <sheetData>
    <row r="2" spans="2:6">
      <c r="B2" s="16" t="s">
        <v>5</v>
      </c>
      <c r="C2" s="16"/>
      <c r="D2" s="16"/>
      <c r="E2" s="16"/>
      <c r="F2" s="16"/>
    </row>
    <row r="4" spans="2:6">
      <c r="B4" s="3" t="s">
        <v>0</v>
      </c>
      <c r="C4" s="3" t="s">
        <v>1</v>
      </c>
      <c r="D4" s="4" t="s">
        <v>2</v>
      </c>
      <c r="E4" s="3" t="s">
        <v>3</v>
      </c>
      <c r="F4" s="3" t="s">
        <v>4</v>
      </c>
    </row>
    <row r="5" spans="2:6">
      <c r="B5" s="5" t="s">
        <v>6</v>
      </c>
      <c r="C5" s="5">
        <v>15</v>
      </c>
      <c r="D5" s="6">
        <f>+C5/$C$7</f>
        <v>0.6</v>
      </c>
      <c r="E5" s="5">
        <f>+C5</f>
        <v>15</v>
      </c>
      <c r="F5" s="7">
        <f>+D5</f>
        <v>0.6</v>
      </c>
    </row>
    <row r="6" spans="2:6">
      <c r="B6" s="5" t="s">
        <v>7</v>
      </c>
      <c r="C6" s="5">
        <v>10</v>
      </c>
      <c r="D6" s="6">
        <f>+C6/$C$7</f>
        <v>0.4</v>
      </c>
      <c r="E6" s="5">
        <f>+E5+C6</f>
        <v>25</v>
      </c>
      <c r="F6" s="7">
        <f>+F5+D6</f>
        <v>1</v>
      </c>
    </row>
    <row r="7" spans="2:6">
      <c r="C7" s="13">
        <f>SUM(C5:C6)</f>
        <v>25</v>
      </c>
      <c r="D7" s="2">
        <f>SUM(D5:D6)</f>
        <v>1</v>
      </c>
    </row>
    <row r="11" spans="2:6" ht="16.5" customHeight="1">
      <c r="B11" s="18" t="s">
        <v>82</v>
      </c>
      <c r="C11" s="19"/>
      <c r="D11" s="19"/>
      <c r="E11" s="19"/>
      <c r="F11" s="20"/>
    </row>
    <row r="12" spans="2:6" ht="16.5" customHeight="1">
      <c r="B12" s="21"/>
      <c r="C12" s="22"/>
      <c r="D12" s="22"/>
      <c r="E12" s="22"/>
      <c r="F12" s="23"/>
    </row>
    <row r="13" spans="2:6" ht="16.5" customHeight="1">
      <c r="B13" s="21"/>
      <c r="C13" s="22"/>
      <c r="D13" s="22"/>
      <c r="E13" s="22"/>
      <c r="F13" s="23"/>
    </row>
    <row r="14" spans="2:6" ht="16.5" customHeight="1">
      <c r="B14" s="24"/>
      <c r="C14" s="25"/>
      <c r="D14" s="25"/>
      <c r="E14" s="25"/>
      <c r="F14" s="26"/>
    </row>
  </sheetData>
  <mergeCells count="2">
    <mergeCell ref="B2:F2"/>
    <mergeCell ref="B11:F1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showGridLines="0" workbookViewId="0">
      <selection activeCell="D18" sqref="D18"/>
    </sheetView>
  </sheetViews>
  <sheetFormatPr baseColWidth="10" defaultRowHeight="16" x14ac:dyDescent="0"/>
  <cols>
    <col min="1" max="1" width="10.83203125" style="1"/>
    <col min="2" max="2" width="13.1640625" style="1" customWidth="1"/>
    <col min="3" max="3" width="10.83203125" style="1"/>
    <col min="4" max="4" width="10.83203125" style="2"/>
    <col min="5" max="16384" width="10.83203125" style="1"/>
  </cols>
  <sheetData>
    <row r="2" spans="2:6">
      <c r="B2" s="16" t="s">
        <v>9</v>
      </c>
      <c r="C2" s="16"/>
      <c r="D2" s="16"/>
      <c r="E2" s="16"/>
      <c r="F2" s="16"/>
    </row>
    <row r="4" spans="2:6">
      <c r="B4" s="3" t="s">
        <v>0</v>
      </c>
      <c r="C4" s="3" t="s">
        <v>1</v>
      </c>
      <c r="D4" s="4" t="s">
        <v>2</v>
      </c>
      <c r="E4" s="3" t="s">
        <v>3</v>
      </c>
      <c r="F4" s="3" t="s">
        <v>4</v>
      </c>
    </row>
    <row r="5" spans="2:6">
      <c r="B5" s="5" t="s">
        <v>10</v>
      </c>
      <c r="C5" s="5">
        <v>18</v>
      </c>
      <c r="D5" s="6">
        <f>+C5/$C$8</f>
        <v>0.72</v>
      </c>
      <c r="E5" s="5">
        <f>+C5</f>
        <v>18</v>
      </c>
      <c r="F5" s="7">
        <f>+D5</f>
        <v>0.72</v>
      </c>
    </row>
    <row r="6" spans="2:6">
      <c r="B6" s="5" t="s">
        <v>11</v>
      </c>
      <c r="C6" s="5">
        <v>2</v>
      </c>
      <c r="D6" s="6">
        <f>+C6/$C$8</f>
        <v>0.08</v>
      </c>
      <c r="E6" s="5">
        <f>+E5+C6</f>
        <v>20</v>
      </c>
      <c r="F6" s="7">
        <f>+F5+D6</f>
        <v>0.79999999999999993</v>
      </c>
    </row>
    <row r="7" spans="2:6">
      <c r="B7" s="5" t="s">
        <v>12</v>
      </c>
      <c r="C7" s="5">
        <v>5</v>
      </c>
      <c r="D7" s="6">
        <f>+C7/$C$8</f>
        <v>0.2</v>
      </c>
      <c r="E7" s="5">
        <f>+E6+C7</f>
        <v>25</v>
      </c>
      <c r="F7" s="7">
        <f>+F6+D7</f>
        <v>1</v>
      </c>
    </row>
    <row r="8" spans="2:6">
      <c r="C8" s="13">
        <f>SUM(C5:C7)</f>
        <v>25</v>
      </c>
      <c r="D8" s="2">
        <f>SUM(D5:D7)</f>
        <v>1</v>
      </c>
    </row>
    <row r="11" spans="2:6" ht="16.5" customHeight="1">
      <c r="B11" s="18" t="s">
        <v>83</v>
      </c>
      <c r="C11" s="19"/>
      <c r="D11" s="19"/>
      <c r="E11" s="19"/>
      <c r="F11" s="20"/>
    </row>
    <row r="12" spans="2:6" ht="16.5" customHeight="1">
      <c r="B12" s="21"/>
      <c r="C12" s="22"/>
      <c r="D12" s="22"/>
      <c r="E12" s="22"/>
      <c r="F12" s="23"/>
    </row>
    <row r="13" spans="2:6" ht="16.5" customHeight="1">
      <c r="B13" s="21"/>
      <c r="C13" s="22"/>
      <c r="D13" s="22"/>
      <c r="E13" s="22"/>
      <c r="F13" s="23"/>
    </row>
    <row r="14" spans="2:6" ht="16.5" customHeight="1">
      <c r="B14" s="24"/>
      <c r="C14" s="25"/>
      <c r="D14" s="25"/>
      <c r="E14" s="25"/>
      <c r="F14" s="26"/>
    </row>
  </sheetData>
  <mergeCells count="2">
    <mergeCell ref="B2:F2"/>
    <mergeCell ref="B11:F1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showGridLines="0" workbookViewId="0">
      <selection activeCell="B17" sqref="B17"/>
    </sheetView>
  </sheetViews>
  <sheetFormatPr baseColWidth="10" defaultRowHeight="16" x14ac:dyDescent="0"/>
  <cols>
    <col min="1" max="1" width="10.83203125" style="1"/>
    <col min="2" max="2" width="13.83203125" style="1" customWidth="1"/>
    <col min="3" max="3" width="10.83203125" style="1"/>
    <col min="4" max="4" width="10.83203125" style="2"/>
    <col min="5" max="16384" width="10.83203125" style="1"/>
  </cols>
  <sheetData>
    <row r="2" spans="1:6">
      <c r="B2" s="16" t="s">
        <v>13</v>
      </c>
      <c r="C2" s="16"/>
      <c r="D2" s="16"/>
      <c r="E2" s="16"/>
      <c r="F2" s="16"/>
    </row>
    <row r="4" spans="1:6">
      <c r="B4" s="3" t="s">
        <v>0</v>
      </c>
      <c r="C4" s="3" t="s">
        <v>1</v>
      </c>
      <c r="D4" s="4" t="s">
        <v>2</v>
      </c>
      <c r="E4" s="3" t="s">
        <v>3</v>
      </c>
      <c r="F4" s="3" t="s">
        <v>4</v>
      </c>
    </row>
    <row r="5" spans="1:6">
      <c r="B5" s="5" t="s">
        <v>14</v>
      </c>
      <c r="C5" s="5">
        <v>0</v>
      </c>
      <c r="D5" s="6">
        <f>+C5/$C$10</f>
        <v>0</v>
      </c>
      <c r="E5" s="5">
        <f>+C5</f>
        <v>0</v>
      </c>
      <c r="F5" s="7">
        <f>+D5</f>
        <v>0</v>
      </c>
    </row>
    <row r="6" spans="1:6">
      <c r="B6" s="5" t="s">
        <v>15</v>
      </c>
      <c r="C6" s="5">
        <v>16</v>
      </c>
      <c r="D6" s="6">
        <f>+C6/$C$10</f>
        <v>0.64</v>
      </c>
      <c r="E6" s="5">
        <f>+E5+C6</f>
        <v>16</v>
      </c>
      <c r="F6" s="7">
        <f>+F5+D6</f>
        <v>0.64</v>
      </c>
    </row>
    <row r="7" spans="1:6">
      <c r="A7" s="12"/>
      <c r="B7" s="5" t="s">
        <v>16</v>
      </c>
      <c r="C7" s="5">
        <v>9</v>
      </c>
      <c r="D7" s="6">
        <f>+C7/$C$10</f>
        <v>0.36</v>
      </c>
      <c r="E7" s="5">
        <f t="shared" ref="E7:F9" si="0">+E6+C7</f>
        <v>25</v>
      </c>
      <c r="F7" s="7">
        <f t="shared" si="0"/>
        <v>1</v>
      </c>
    </row>
    <row r="8" spans="1:6">
      <c r="B8" s="5" t="s">
        <v>17</v>
      </c>
      <c r="C8" s="5">
        <v>0</v>
      </c>
      <c r="D8" s="6">
        <f>+C8/$C$10</f>
        <v>0</v>
      </c>
      <c r="E8" s="5">
        <f t="shared" si="0"/>
        <v>25</v>
      </c>
      <c r="F8" s="7">
        <f t="shared" si="0"/>
        <v>1</v>
      </c>
    </row>
    <row r="9" spans="1:6">
      <c r="B9" s="5" t="s">
        <v>18</v>
      </c>
      <c r="C9" s="5">
        <v>0</v>
      </c>
      <c r="D9" s="6">
        <f>+C9/$C$10</f>
        <v>0</v>
      </c>
      <c r="E9" s="5">
        <f t="shared" si="0"/>
        <v>25</v>
      </c>
      <c r="F9" s="7">
        <f t="shared" si="0"/>
        <v>1</v>
      </c>
    </row>
    <row r="10" spans="1:6">
      <c r="C10" s="13">
        <f>SUM(C5:C9)</f>
        <v>25</v>
      </c>
      <c r="D10" s="2">
        <f>SUM(D5:D7)</f>
        <v>1</v>
      </c>
    </row>
    <row r="13" spans="1:6" ht="16.5" customHeight="1">
      <c r="B13" s="18" t="s">
        <v>84</v>
      </c>
      <c r="C13" s="19"/>
      <c r="D13" s="19"/>
      <c r="E13" s="19"/>
      <c r="F13" s="20"/>
    </row>
    <row r="14" spans="1:6" ht="16.5" customHeight="1">
      <c r="B14" s="21"/>
      <c r="C14" s="22"/>
      <c r="D14" s="22"/>
      <c r="E14" s="22"/>
      <c r="F14" s="23"/>
    </row>
    <row r="15" spans="1:6" ht="16.5" customHeight="1">
      <c r="B15" s="21"/>
      <c r="C15" s="22"/>
      <c r="D15" s="22"/>
      <c r="E15" s="22"/>
      <c r="F15" s="23"/>
    </row>
    <row r="16" spans="1:6" ht="16.5" customHeight="1">
      <c r="B16" s="24"/>
      <c r="C16" s="25"/>
      <c r="D16" s="25"/>
      <c r="E16" s="25"/>
      <c r="F16" s="26"/>
    </row>
  </sheetData>
  <mergeCells count="2">
    <mergeCell ref="B2:F2"/>
    <mergeCell ref="B13:F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showGridLines="0" workbookViewId="0">
      <selection activeCell="B15" sqref="B15"/>
    </sheetView>
  </sheetViews>
  <sheetFormatPr baseColWidth="10" defaultRowHeight="16" x14ac:dyDescent="0"/>
  <cols>
    <col min="1" max="1" width="10.83203125" style="1"/>
    <col min="2" max="2" width="13.83203125" style="1" customWidth="1"/>
    <col min="3" max="3" width="10.83203125" style="1"/>
    <col min="4" max="4" width="10.83203125" style="2"/>
    <col min="5" max="16384" width="10.83203125" style="1"/>
  </cols>
  <sheetData>
    <row r="2" spans="2:6">
      <c r="B2" s="16" t="s">
        <v>19</v>
      </c>
      <c r="C2" s="16"/>
      <c r="D2" s="16"/>
      <c r="E2" s="16"/>
      <c r="F2" s="16"/>
    </row>
    <row r="4" spans="2:6">
      <c r="B4" s="3" t="s">
        <v>0</v>
      </c>
      <c r="C4" s="3" t="s">
        <v>1</v>
      </c>
      <c r="D4" s="4" t="s">
        <v>2</v>
      </c>
      <c r="E4" s="3" t="s">
        <v>3</v>
      </c>
      <c r="F4" s="3" t="s">
        <v>4</v>
      </c>
    </row>
    <row r="5" spans="2:6">
      <c r="B5" s="5" t="s">
        <v>20</v>
      </c>
      <c r="C5" s="5">
        <v>25</v>
      </c>
      <c r="D5" s="6">
        <f>+C5/$C$8</f>
        <v>1</v>
      </c>
      <c r="E5" s="5">
        <f>+C5</f>
        <v>25</v>
      </c>
      <c r="F5" s="7">
        <f>+D5</f>
        <v>1</v>
      </c>
    </row>
    <row r="6" spans="2:6">
      <c r="B6" s="5" t="s">
        <v>21</v>
      </c>
      <c r="C6" s="5">
        <v>0</v>
      </c>
      <c r="D6" s="6">
        <f>+C6/$C$8</f>
        <v>0</v>
      </c>
      <c r="E6" s="5">
        <f>+E5+C6</f>
        <v>25</v>
      </c>
      <c r="F6" s="7">
        <f>+F5+D6</f>
        <v>1</v>
      </c>
    </row>
    <row r="7" spans="2:6">
      <c r="B7" s="5" t="s">
        <v>22</v>
      </c>
      <c r="C7" s="5">
        <v>0</v>
      </c>
      <c r="D7" s="6">
        <f>+C7/$C$8</f>
        <v>0</v>
      </c>
      <c r="E7" s="5">
        <f>+E6+C7</f>
        <v>25</v>
      </c>
      <c r="F7" s="7">
        <f>+F6+D7</f>
        <v>1</v>
      </c>
    </row>
    <row r="8" spans="2:6">
      <c r="C8" s="13">
        <f>SUM(C5:C7)</f>
        <v>25</v>
      </c>
      <c r="D8" s="2">
        <f>SUM(D5:D7)</f>
        <v>1</v>
      </c>
    </row>
    <row r="11" spans="2:6" ht="16.5" customHeight="1">
      <c r="B11" s="18" t="s">
        <v>85</v>
      </c>
      <c r="C11" s="19"/>
      <c r="D11" s="19"/>
      <c r="E11" s="19"/>
      <c r="F11" s="20"/>
    </row>
    <row r="12" spans="2:6" ht="16.5" customHeight="1">
      <c r="B12" s="21"/>
      <c r="C12" s="22"/>
      <c r="D12" s="22"/>
      <c r="E12" s="22"/>
      <c r="F12" s="23"/>
    </row>
    <row r="13" spans="2:6" ht="16.5" customHeight="1">
      <c r="B13" s="21"/>
      <c r="C13" s="22"/>
      <c r="D13" s="22"/>
      <c r="E13" s="22"/>
      <c r="F13" s="23"/>
    </row>
    <row r="14" spans="2:6" ht="16.5" customHeight="1">
      <c r="B14" s="24"/>
      <c r="C14" s="25"/>
      <c r="D14" s="25"/>
      <c r="E14" s="25"/>
      <c r="F14" s="26"/>
    </row>
  </sheetData>
  <mergeCells count="2">
    <mergeCell ref="B2:F2"/>
    <mergeCell ref="B11:F1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showGridLines="0" workbookViewId="0">
      <selection activeCell="B16" sqref="B16"/>
    </sheetView>
  </sheetViews>
  <sheetFormatPr baseColWidth="10" defaultRowHeight="16" x14ac:dyDescent="0"/>
  <cols>
    <col min="1" max="3" width="10.83203125" style="1"/>
    <col min="4" max="4" width="13.6640625" style="2" customWidth="1"/>
    <col min="5" max="16384" width="10.83203125" style="1"/>
  </cols>
  <sheetData>
    <row r="2" spans="2:6">
      <c r="B2" s="16" t="s">
        <v>23</v>
      </c>
      <c r="C2" s="16"/>
      <c r="D2" s="16"/>
      <c r="E2" s="16"/>
      <c r="F2" s="16"/>
    </row>
    <row r="4" spans="2:6">
      <c r="B4" s="3" t="s">
        <v>0</v>
      </c>
      <c r="C4" s="3" t="s">
        <v>1</v>
      </c>
      <c r="D4" s="4" t="s">
        <v>2</v>
      </c>
      <c r="E4" s="3" t="s">
        <v>3</v>
      </c>
      <c r="F4" s="3" t="s">
        <v>4</v>
      </c>
    </row>
    <row r="5" spans="2:6">
      <c r="B5" s="5">
        <v>1</v>
      </c>
      <c r="C5" s="5">
        <v>2</v>
      </c>
      <c r="D5" s="6">
        <f>+C5/$C$9</f>
        <v>0.08</v>
      </c>
      <c r="E5" s="5">
        <v>2</v>
      </c>
      <c r="F5" s="7">
        <f>+D5</f>
        <v>0.08</v>
      </c>
    </row>
    <row r="6" spans="2:6">
      <c r="B6" s="5">
        <v>2</v>
      </c>
      <c r="C6" s="5">
        <v>7</v>
      </c>
      <c r="D6" s="6">
        <f>+C6/$C$9</f>
        <v>0.28000000000000003</v>
      </c>
      <c r="E6" s="5">
        <f t="shared" ref="E6:F8" si="0">+E5+C6</f>
        <v>9</v>
      </c>
      <c r="F6" s="7">
        <f t="shared" si="0"/>
        <v>0.36000000000000004</v>
      </c>
    </row>
    <row r="7" spans="2:6">
      <c r="B7" s="5">
        <v>3</v>
      </c>
      <c r="C7" s="5">
        <v>2</v>
      </c>
      <c r="D7" s="6">
        <f>+C7/$C$9</f>
        <v>0.08</v>
      </c>
      <c r="E7" s="5">
        <f t="shared" si="0"/>
        <v>11</v>
      </c>
      <c r="F7" s="7">
        <f t="shared" si="0"/>
        <v>0.44000000000000006</v>
      </c>
    </row>
    <row r="8" spans="2:6">
      <c r="B8" s="5">
        <v>4</v>
      </c>
      <c r="C8" s="5">
        <v>14</v>
      </c>
      <c r="D8" s="6">
        <f>+C8/$C$9</f>
        <v>0.56000000000000005</v>
      </c>
      <c r="E8" s="5">
        <f t="shared" si="0"/>
        <v>25</v>
      </c>
      <c r="F8" s="7">
        <f t="shared" si="0"/>
        <v>1</v>
      </c>
    </row>
    <row r="9" spans="2:6">
      <c r="C9" s="13">
        <f>SUM(C5:C8)</f>
        <v>25</v>
      </c>
      <c r="D9" s="2">
        <f>SUM(D5:D8)</f>
        <v>1</v>
      </c>
    </row>
    <row r="12" spans="2:6">
      <c r="B12" s="18" t="s">
        <v>86</v>
      </c>
      <c r="C12" s="19"/>
      <c r="D12" s="19"/>
      <c r="E12" s="19"/>
      <c r="F12" s="20"/>
    </row>
    <row r="13" spans="2:6">
      <c r="B13" s="21"/>
      <c r="C13" s="22"/>
      <c r="D13" s="22"/>
      <c r="E13" s="22"/>
      <c r="F13" s="23"/>
    </row>
    <row r="14" spans="2:6">
      <c r="B14" s="21"/>
      <c r="C14" s="22"/>
      <c r="D14" s="22"/>
      <c r="E14" s="22"/>
      <c r="F14" s="23"/>
    </row>
    <row r="15" spans="2:6">
      <c r="B15" s="24"/>
      <c r="C15" s="25"/>
      <c r="D15" s="25"/>
      <c r="E15" s="25"/>
      <c r="F15" s="26"/>
    </row>
  </sheetData>
  <mergeCells count="2">
    <mergeCell ref="B2:F2"/>
    <mergeCell ref="B12:F1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workbookViewId="0">
      <selection activeCell="B18" sqref="B18"/>
    </sheetView>
  </sheetViews>
  <sheetFormatPr baseColWidth="10" defaultRowHeight="16" x14ac:dyDescent="0"/>
  <cols>
    <col min="1" max="1" width="10.83203125" style="1"/>
    <col min="2" max="2" width="21.6640625" style="1" customWidth="1"/>
    <col min="3" max="3" width="10.83203125" style="1"/>
    <col min="4" max="4" width="10.83203125" style="2"/>
    <col min="5" max="16384" width="10.83203125" style="1"/>
  </cols>
  <sheetData>
    <row r="2" spans="2:6">
      <c r="B2" s="16" t="s">
        <v>24</v>
      </c>
      <c r="C2" s="16"/>
      <c r="D2" s="16"/>
      <c r="E2" s="16"/>
      <c r="F2" s="16"/>
    </row>
    <row r="4" spans="2:6">
      <c r="B4" s="3" t="s">
        <v>0</v>
      </c>
      <c r="C4" s="3" t="s">
        <v>1</v>
      </c>
      <c r="D4" s="4" t="s">
        <v>2</v>
      </c>
      <c r="E4" s="3" t="s">
        <v>3</v>
      </c>
      <c r="F4" s="3" t="s">
        <v>4</v>
      </c>
    </row>
    <row r="5" spans="2:6">
      <c r="B5" s="5" t="s">
        <v>25</v>
      </c>
      <c r="C5" s="5">
        <v>7</v>
      </c>
      <c r="D5" s="6">
        <f t="shared" ref="D5:D10" si="0">+C5/$C$11</f>
        <v>0.28000000000000003</v>
      </c>
      <c r="E5" s="5">
        <f>+C5</f>
        <v>7</v>
      </c>
      <c r="F5" s="7">
        <f>+D5</f>
        <v>0.28000000000000003</v>
      </c>
    </row>
    <row r="6" spans="2:6">
      <c r="B6" s="5" t="s">
        <v>26</v>
      </c>
      <c r="C6" s="5">
        <v>1</v>
      </c>
      <c r="D6" s="6">
        <f t="shared" si="0"/>
        <v>0.04</v>
      </c>
      <c r="E6" s="5">
        <f>+E5+C6</f>
        <v>8</v>
      </c>
      <c r="F6" s="7">
        <f>+F5+D6</f>
        <v>0.32</v>
      </c>
    </row>
    <row r="7" spans="2:6">
      <c r="B7" s="5" t="s">
        <v>27</v>
      </c>
      <c r="C7" s="5">
        <v>4</v>
      </c>
      <c r="D7" s="6">
        <f t="shared" si="0"/>
        <v>0.16</v>
      </c>
      <c r="E7" s="5">
        <f t="shared" ref="E7:F10" si="1">+E6+C7</f>
        <v>12</v>
      </c>
      <c r="F7" s="7">
        <f t="shared" si="1"/>
        <v>0.48</v>
      </c>
    </row>
    <row r="8" spans="2:6">
      <c r="B8" s="5" t="s">
        <v>28</v>
      </c>
      <c r="C8" s="5">
        <v>0</v>
      </c>
      <c r="D8" s="6">
        <f t="shared" si="0"/>
        <v>0</v>
      </c>
      <c r="E8" s="5">
        <f t="shared" si="1"/>
        <v>12</v>
      </c>
      <c r="F8" s="7">
        <f t="shared" si="1"/>
        <v>0.48</v>
      </c>
    </row>
    <row r="9" spans="2:6">
      <c r="B9" s="5" t="s">
        <v>29</v>
      </c>
      <c r="C9" s="3">
        <v>8</v>
      </c>
      <c r="D9" s="6">
        <f t="shared" si="0"/>
        <v>0.32</v>
      </c>
      <c r="E9" s="5">
        <f t="shared" si="1"/>
        <v>20</v>
      </c>
      <c r="F9" s="7">
        <f t="shared" si="1"/>
        <v>0.8</v>
      </c>
    </row>
    <row r="10" spans="2:6">
      <c r="B10" s="5" t="s">
        <v>30</v>
      </c>
      <c r="C10" s="5">
        <v>5</v>
      </c>
      <c r="D10" s="6">
        <f t="shared" si="0"/>
        <v>0.2</v>
      </c>
      <c r="E10" s="5">
        <f t="shared" si="1"/>
        <v>25</v>
      </c>
      <c r="F10" s="7">
        <f t="shared" si="1"/>
        <v>1</v>
      </c>
    </row>
    <row r="11" spans="2:6">
      <c r="C11" s="13">
        <f>SUM(C5:C10)</f>
        <v>25</v>
      </c>
      <c r="D11" s="2">
        <f>SUM(D5:D10)</f>
        <v>1</v>
      </c>
    </row>
    <row r="14" spans="2:6">
      <c r="B14" s="27" t="s">
        <v>87</v>
      </c>
      <c r="C14" s="28"/>
      <c r="D14" s="28"/>
      <c r="E14" s="28"/>
      <c r="F14" s="29"/>
    </row>
    <row r="15" spans="2:6">
      <c r="B15" s="30"/>
      <c r="C15" s="31"/>
      <c r="D15" s="31"/>
      <c r="E15" s="31"/>
      <c r="F15" s="32"/>
    </row>
    <row r="16" spans="2:6">
      <c r="B16" s="30"/>
      <c r="C16" s="31"/>
      <c r="D16" s="31"/>
      <c r="E16" s="31"/>
      <c r="F16" s="32"/>
    </row>
    <row r="17" spans="2:6">
      <c r="B17" s="33"/>
      <c r="C17" s="34"/>
      <c r="D17" s="34"/>
      <c r="E17" s="34"/>
      <c r="F17" s="35"/>
    </row>
  </sheetData>
  <mergeCells count="2">
    <mergeCell ref="B2:F2"/>
    <mergeCell ref="B14:F1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showGridLines="0" workbookViewId="0">
      <selection activeCell="B20" sqref="B20"/>
    </sheetView>
  </sheetViews>
  <sheetFormatPr baseColWidth="10" defaultRowHeight="16" x14ac:dyDescent="0"/>
  <cols>
    <col min="1" max="1" width="10.83203125" style="1"/>
    <col min="2" max="2" width="32.1640625" style="1" bestFit="1" customWidth="1"/>
    <col min="3" max="3" width="10.83203125" style="1"/>
    <col min="4" max="4" width="10.83203125" style="2"/>
    <col min="5" max="16384" width="10.83203125" style="1"/>
  </cols>
  <sheetData>
    <row r="2" spans="2:6">
      <c r="B2" s="16" t="s">
        <v>31</v>
      </c>
      <c r="C2" s="16"/>
      <c r="D2" s="16"/>
      <c r="E2" s="16"/>
      <c r="F2" s="16"/>
    </row>
    <row r="4" spans="2:6">
      <c r="B4" s="3" t="s">
        <v>0</v>
      </c>
      <c r="C4" s="3" t="s">
        <v>1</v>
      </c>
      <c r="D4" s="4" t="s">
        <v>2</v>
      </c>
      <c r="E4" s="3" t="s">
        <v>3</v>
      </c>
      <c r="F4" s="3" t="s">
        <v>4</v>
      </c>
    </row>
    <row r="5" spans="2:6">
      <c r="B5" s="5" t="s">
        <v>32</v>
      </c>
      <c r="C5" s="5">
        <v>11</v>
      </c>
      <c r="D5" s="6">
        <f t="shared" ref="D5:D12" si="0">+C5/$C$13</f>
        <v>0.44</v>
      </c>
      <c r="E5" s="5">
        <f>+C5</f>
        <v>11</v>
      </c>
      <c r="F5" s="7">
        <f>+D5</f>
        <v>0.44</v>
      </c>
    </row>
    <row r="6" spans="2:6">
      <c r="B6" s="5" t="s">
        <v>33</v>
      </c>
      <c r="C6" s="5">
        <v>2</v>
      </c>
      <c r="D6" s="6">
        <f t="shared" si="0"/>
        <v>0.08</v>
      </c>
      <c r="E6" s="5">
        <f>+E5+C6</f>
        <v>13</v>
      </c>
      <c r="F6" s="7">
        <f>+F5+D6</f>
        <v>0.52</v>
      </c>
    </row>
    <row r="7" spans="2:6">
      <c r="B7" s="5" t="s">
        <v>34</v>
      </c>
      <c r="C7" s="5">
        <v>0</v>
      </c>
      <c r="D7" s="6">
        <f t="shared" si="0"/>
        <v>0</v>
      </c>
      <c r="E7" s="5">
        <f t="shared" ref="E7:F12" si="1">+E6+C7</f>
        <v>13</v>
      </c>
      <c r="F7" s="7">
        <f t="shared" si="1"/>
        <v>0.52</v>
      </c>
    </row>
    <row r="8" spans="2:6">
      <c r="B8" s="5" t="s">
        <v>35</v>
      </c>
      <c r="C8" s="5">
        <v>6</v>
      </c>
      <c r="D8" s="6">
        <f t="shared" si="0"/>
        <v>0.24</v>
      </c>
      <c r="E8" s="5">
        <f t="shared" si="1"/>
        <v>19</v>
      </c>
      <c r="F8" s="7">
        <f t="shared" si="1"/>
        <v>0.76</v>
      </c>
    </row>
    <row r="9" spans="2:6">
      <c r="B9" s="5" t="s">
        <v>36</v>
      </c>
      <c r="C9" s="5">
        <v>4</v>
      </c>
      <c r="D9" s="6">
        <f t="shared" si="0"/>
        <v>0.16</v>
      </c>
      <c r="E9" s="5">
        <f t="shared" si="1"/>
        <v>23</v>
      </c>
      <c r="F9" s="7">
        <f t="shared" si="1"/>
        <v>0.92</v>
      </c>
    </row>
    <row r="10" spans="2:6">
      <c r="B10" s="5" t="s">
        <v>37</v>
      </c>
      <c r="C10" s="5">
        <v>1</v>
      </c>
      <c r="D10" s="6">
        <f t="shared" si="0"/>
        <v>0.04</v>
      </c>
      <c r="E10" s="5">
        <f t="shared" si="1"/>
        <v>24</v>
      </c>
      <c r="F10" s="7">
        <f t="shared" si="1"/>
        <v>0.96000000000000008</v>
      </c>
    </row>
    <row r="11" spans="2:6">
      <c r="B11" s="5" t="s">
        <v>38</v>
      </c>
      <c r="C11" s="5">
        <v>1</v>
      </c>
      <c r="D11" s="6">
        <f t="shared" si="0"/>
        <v>0.04</v>
      </c>
      <c r="E11" s="5">
        <f t="shared" si="1"/>
        <v>25</v>
      </c>
      <c r="F11" s="7">
        <f t="shared" si="1"/>
        <v>1</v>
      </c>
    </row>
    <row r="12" spans="2:6">
      <c r="B12" s="5" t="s">
        <v>39</v>
      </c>
      <c r="C12" s="5">
        <v>0</v>
      </c>
      <c r="D12" s="6">
        <f t="shared" si="0"/>
        <v>0</v>
      </c>
      <c r="E12" s="5">
        <f t="shared" si="1"/>
        <v>25</v>
      </c>
      <c r="F12" s="7">
        <f t="shared" si="1"/>
        <v>1</v>
      </c>
    </row>
    <row r="13" spans="2:6">
      <c r="C13" s="13">
        <f>SUM(C5:C12)</f>
        <v>25</v>
      </c>
      <c r="D13" s="2">
        <f>SUM(D5:D12)</f>
        <v>1</v>
      </c>
    </row>
    <row r="16" spans="2:6" ht="16.5" customHeight="1">
      <c r="B16" s="18" t="s">
        <v>88</v>
      </c>
      <c r="C16" s="19"/>
      <c r="D16" s="19"/>
      <c r="E16" s="19"/>
      <c r="F16" s="20"/>
    </row>
    <row r="17" spans="2:6" ht="16.5" customHeight="1">
      <c r="B17" s="21"/>
      <c r="C17" s="22"/>
      <c r="D17" s="22"/>
      <c r="E17" s="22"/>
      <c r="F17" s="23"/>
    </row>
    <row r="18" spans="2:6" ht="16.5" customHeight="1">
      <c r="B18" s="21"/>
      <c r="C18" s="22"/>
      <c r="D18" s="22"/>
      <c r="E18" s="22"/>
      <c r="F18" s="23"/>
    </row>
    <row r="19" spans="2:6" ht="16.5" customHeight="1">
      <c r="B19" s="24"/>
      <c r="C19" s="25"/>
      <c r="D19" s="25"/>
      <c r="E19" s="25"/>
      <c r="F19" s="26"/>
    </row>
  </sheetData>
  <mergeCells count="2">
    <mergeCell ref="B2:F2"/>
    <mergeCell ref="B16:F1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showGridLines="0" tabSelected="1" zoomScale="70" zoomScaleNormal="70" zoomScalePageLayoutView="70" workbookViewId="0">
      <selection activeCell="I32" sqref="I32"/>
    </sheetView>
  </sheetViews>
  <sheetFormatPr baseColWidth="10" defaultRowHeight="16" x14ac:dyDescent="0"/>
  <cols>
    <col min="1" max="1" width="10.83203125" style="1"/>
    <col min="2" max="2" width="16.33203125" style="1" customWidth="1"/>
    <col min="3" max="3" width="10.83203125" style="1"/>
    <col min="4" max="4" width="10.83203125" style="2"/>
    <col min="5" max="8" width="10.83203125" style="1"/>
    <col min="9" max="9" width="38.5" style="1" bestFit="1" customWidth="1"/>
    <col min="10" max="16384" width="10.83203125" style="1"/>
  </cols>
  <sheetData>
    <row r="2" spans="2:13">
      <c r="B2" s="16" t="s">
        <v>40</v>
      </c>
      <c r="C2" s="16"/>
      <c r="D2" s="16"/>
      <c r="E2" s="16"/>
      <c r="F2" s="16"/>
      <c r="I2" s="16" t="s">
        <v>43</v>
      </c>
      <c r="J2" s="16"/>
      <c r="K2" s="16"/>
      <c r="L2" s="16"/>
      <c r="M2" s="16"/>
    </row>
    <row r="4" spans="2:13">
      <c r="B4" s="3" t="s">
        <v>0</v>
      </c>
      <c r="C4" s="3" t="s">
        <v>1</v>
      </c>
      <c r="D4" s="4" t="s">
        <v>2</v>
      </c>
      <c r="E4" s="3" t="s">
        <v>3</v>
      </c>
      <c r="F4" s="3" t="s">
        <v>4</v>
      </c>
      <c r="I4" s="3" t="s">
        <v>0</v>
      </c>
      <c r="J4" s="3" t="s">
        <v>1</v>
      </c>
      <c r="K4" s="4" t="s">
        <v>2</v>
      </c>
      <c r="L4" s="3" t="s">
        <v>3</v>
      </c>
      <c r="M4" s="3" t="s">
        <v>4</v>
      </c>
    </row>
    <row r="5" spans="2:13">
      <c r="B5" s="5" t="s">
        <v>41</v>
      </c>
      <c r="C5" s="5">
        <v>12</v>
      </c>
      <c r="D5" s="6">
        <f>+C5/$C$7</f>
        <v>0.48</v>
      </c>
      <c r="E5" s="5">
        <f>+C5</f>
        <v>12</v>
      </c>
      <c r="F5" s="7">
        <f>+D5</f>
        <v>0.48</v>
      </c>
      <c r="I5" s="5" t="s">
        <v>44</v>
      </c>
      <c r="J5" s="5">
        <v>12</v>
      </c>
      <c r="K5" s="6">
        <f t="shared" ref="K5:K10" si="0">+J5/$J$11</f>
        <v>0.92307692307692313</v>
      </c>
      <c r="L5" s="5">
        <f>+J5</f>
        <v>12</v>
      </c>
      <c r="M5" s="7">
        <f>+K5</f>
        <v>0.92307692307692313</v>
      </c>
    </row>
    <row r="6" spans="2:13">
      <c r="B6" s="5" t="s">
        <v>42</v>
      </c>
      <c r="C6" s="5">
        <v>13</v>
      </c>
      <c r="D6" s="6">
        <f>+C6/$C$7</f>
        <v>0.52</v>
      </c>
      <c r="E6" s="5">
        <f>+E5+C6</f>
        <v>25</v>
      </c>
      <c r="F6" s="7">
        <f>+F5+D6</f>
        <v>1</v>
      </c>
      <c r="I6" s="8" t="s">
        <v>45</v>
      </c>
      <c r="J6" s="5">
        <v>0</v>
      </c>
      <c r="K6" s="6">
        <f t="shared" si="0"/>
        <v>0</v>
      </c>
      <c r="L6" s="5">
        <f t="shared" ref="L6:M10" si="1">+L5+J6</f>
        <v>12</v>
      </c>
      <c r="M6" s="7">
        <f t="shared" si="1"/>
        <v>0.92307692307692313</v>
      </c>
    </row>
    <row r="7" spans="2:13">
      <c r="C7" s="13">
        <f>SUM(C5:C6)</f>
        <v>25</v>
      </c>
      <c r="D7" s="2">
        <f>SUM(D5:D6)</f>
        <v>1</v>
      </c>
      <c r="I7" s="8" t="s">
        <v>46</v>
      </c>
      <c r="J7" s="5">
        <v>0</v>
      </c>
      <c r="K7" s="6">
        <f t="shared" si="0"/>
        <v>0</v>
      </c>
      <c r="L7" s="5">
        <f t="shared" si="1"/>
        <v>12</v>
      </c>
      <c r="M7" s="7">
        <f t="shared" si="1"/>
        <v>0.92307692307692313</v>
      </c>
    </row>
    <row r="8" spans="2:13">
      <c r="I8" s="8" t="s">
        <v>47</v>
      </c>
      <c r="J8" s="5">
        <v>0</v>
      </c>
      <c r="K8" s="6">
        <f t="shared" si="0"/>
        <v>0</v>
      </c>
      <c r="L8" s="5">
        <f t="shared" si="1"/>
        <v>12</v>
      </c>
      <c r="M8" s="7">
        <f t="shared" si="1"/>
        <v>0.92307692307692313</v>
      </c>
    </row>
    <row r="9" spans="2:13">
      <c r="I9" s="8" t="s">
        <v>48</v>
      </c>
      <c r="J9" s="5">
        <v>1</v>
      </c>
      <c r="K9" s="6">
        <f t="shared" si="0"/>
        <v>7.6923076923076927E-2</v>
      </c>
      <c r="L9" s="5">
        <f t="shared" si="1"/>
        <v>13</v>
      </c>
      <c r="M9" s="7">
        <f t="shared" si="1"/>
        <v>1</v>
      </c>
    </row>
    <row r="10" spans="2:13">
      <c r="I10" s="8" t="s">
        <v>49</v>
      </c>
      <c r="J10" s="5">
        <v>0</v>
      </c>
      <c r="K10" s="6">
        <f t="shared" si="0"/>
        <v>0</v>
      </c>
      <c r="L10" s="5">
        <f t="shared" si="1"/>
        <v>13</v>
      </c>
      <c r="M10" s="7">
        <f t="shared" si="1"/>
        <v>1</v>
      </c>
    </row>
    <row r="11" spans="2:13">
      <c r="J11" s="13">
        <f>SUM(J5:J10)</f>
        <v>13</v>
      </c>
      <c r="K11" s="9">
        <f>SUM(K5:K10)</f>
        <v>1</v>
      </c>
    </row>
    <row r="24" spans="2:13" ht="16.5" customHeight="1">
      <c r="B24" s="18" t="s">
        <v>91</v>
      </c>
      <c r="C24" s="19"/>
      <c r="D24" s="19"/>
      <c r="E24" s="19"/>
      <c r="F24" s="20"/>
    </row>
    <row r="25" spans="2:13" ht="16.5" customHeight="1">
      <c r="B25" s="21"/>
      <c r="C25" s="22"/>
      <c r="D25" s="22"/>
      <c r="E25" s="22"/>
      <c r="F25" s="23"/>
    </row>
    <row r="26" spans="2:13" ht="16.5" customHeight="1">
      <c r="B26" s="21"/>
      <c r="C26" s="22"/>
      <c r="D26" s="22"/>
      <c r="E26" s="22"/>
      <c r="F26" s="23"/>
    </row>
    <row r="27" spans="2:13" ht="16.5" customHeight="1">
      <c r="B27" s="24"/>
      <c r="C27" s="25"/>
      <c r="D27" s="25"/>
      <c r="E27" s="25"/>
      <c r="F27" s="26"/>
    </row>
    <row r="28" spans="2:13" ht="16.5" customHeight="1">
      <c r="I28" s="18" t="s">
        <v>92</v>
      </c>
      <c r="J28" s="19"/>
      <c r="K28" s="19"/>
      <c r="L28" s="19"/>
      <c r="M28" s="20"/>
    </row>
    <row r="29" spans="2:13" ht="16.5" customHeight="1">
      <c r="I29" s="21"/>
      <c r="J29" s="22"/>
      <c r="K29" s="22"/>
      <c r="L29" s="22"/>
      <c r="M29" s="23"/>
    </row>
    <row r="30" spans="2:13" ht="16.5" customHeight="1">
      <c r="I30" s="21"/>
      <c r="J30" s="22"/>
      <c r="K30" s="22"/>
      <c r="L30" s="22"/>
      <c r="M30" s="23"/>
    </row>
    <row r="31" spans="2:13" ht="16.5" customHeight="1">
      <c r="I31" s="24"/>
      <c r="J31" s="25"/>
      <c r="K31" s="25"/>
      <c r="L31" s="25"/>
      <c r="M31" s="26"/>
    </row>
  </sheetData>
  <mergeCells count="4">
    <mergeCell ref="B2:F2"/>
    <mergeCell ref="B24:F27"/>
    <mergeCell ref="I2:M2"/>
    <mergeCell ref="I28:M3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workbookViewId="0">
      <selection activeCell="C11" sqref="C11"/>
    </sheetView>
  </sheetViews>
  <sheetFormatPr baseColWidth="10" defaultRowHeight="16" x14ac:dyDescent="0"/>
  <cols>
    <col min="1" max="1" width="10.83203125" style="1"/>
    <col min="2" max="2" width="41" style="1" bestFit="1" customWidth="1"/>
    <col min="3" max="3" width="10.83203125" style="1"/>
    <col min="4" max="4" width="10.83203125" style="2"/>
    <col min="5" max="5" width="10.83203125" style="1"/>
    <col min="6" max="6" width="12.33203125" style="1" customWidth="1"/>
    <col min="7" max="16384" width="10.83203125" style="1"/>
  </cols>
  <sheetData>
    <row r="2" spans="2:6">
      <c r="B2" s="16" t="s">
        <v>50</v>
      </c>
      <c r="C2" s="16"/>
      <c r="D2" s="16"/>
      <c r="E2" s="16"/>
      <c r="F2" s="16"/>
    </row>
    <row r="4" spans="2:6">
      <c r="B4" s="3" t="s">
        <v>0</v>
      </c>
      <c r="C4" s="3" t="s">
        <v>1</v>
      </c>
      <c r="D4" s="4" t="s">
        <v>2</v>
      </c>
      <c r="E4" s="3" t="s">
        <v>3</v>
      </c>
      <c r="F4" s="3" t="s">
        <v>4</v>
      </c>
    </row>
    <row r="5" spans="2:6">
      <c r="B5" s="5" t="s">
        <v>51</v>
      </c>
      <c r="C5" s="5">
        <v>3</v>
      </c>
      <c r="D5" s="6">
        <f t="shared" ref="D5:D10" si="0">+C5/$C$11</f>
        <v>0.12</v>
      </c>
      <c r="E5" s="5">
        <f>+C5</f>
        <v>3</v>
      </c>
      <c r="F5" s="7">
        <f>+D5</f>
        <v>0.12</v>
      </c>
    </row>
    <row r="6" spans="2:6">
      <c r="B6" s="5" t="s">
        <v>52</v>
      </c>
      <c r="C6" s="5">
        <v>8</v>
      </c>
      <c r="D6" s="6">
        <f t="shared" si="0"/>
        <v>0.32</v>
      </c>
      <c r="E6" s="5">
        <f>+E5+C6</f>
        <v>11</v>
      </c>
      <c r="F6" s="7">
        <f>+F5+D6</f>
        <v>0.44</v>
      </c>
    </row>
    <row r="7" spans="2:6">
      <c r="B7" s="5" t="s">
        <v>53</v>
      </c>
      <c r="C7" s="5">
        <v>13</v>
      </c>
      <c r="D7" s="6">
        <f t="shared" si="0"/>
        <v>0.52</v>
      </c>
      <c r="E7" s="5">
        <f t="shared" ref="E7:F10" si="1">+E6+C7</f>
        <v>24</v>
      </c>
      <c r="F7" s="7">
        <f t="shared" si="1"/>
        <v>0.96</v>
      </c>
    </row>
    <row r="8" spans="2:6">
      <c r="B8" s="5" t="s">
        <v>54</v>
      </c>
      <c r="C8" s="5">
        <v>0</v>
      </c>
      <c r="D8" s="6">
        <f t="shared" si="0"/>
        <v>0</v>
      </c>
      <c r="E8" s="5">
        <f t="shared" si="1"/>
        <v>24</v>
      </c>
      <c r="F8" s="7">
        <f t="shared" si="1"/>
        <v>0.96</v>
      </c>
    </row>
    <row r="9" spans="2:6">
      <c r="B9" s="5" t="s">
        <v>55</v>
      </c>
      <c r="C9" s="5">
        <v>1</v>
      </c>
      <c r="D9" s="6">
        <f t="shared" si="0"/>
        <v>0.04</v>
      </c>
      <c r="E9" s="5">
        <f t="shared" si="1"/>
        <v>25</v>
      </c>
      <c r="F9" s="7">
        <f t="shared" si="1"/>
        <v>1</v>
      </c>
    </row>
    <row r="10" spans="2:6">
      <c r="B10" s="5" t="s">
        <v>39</v>
      </c>
      <c r="C10" s="5">
        <v>0</v>
      </c>
      <c r="D10" s="6">
        <f t="shared" si="0"/>
        <v>0</v>
      </c>
      <c r="E10" s="5">
        <f t="shared" si="1"/>
        <v>25</v>
      </c>
      <c r="F10" s="7">
        <f t="shared" si="1"/>
        <v>1</v>
      </c>
    </row>
    <row r="11" spans="2:6">
      <c r="C11" s="13">
        <f>SUM(C5:C10)</f>
        <v>25</v>
      </c>
      <c r="D11" s="2">
        <f>SUM(D5:D10)</f>
        <v>1</v>
      </c>
    </row>
    <row r="14" spans="2:6" ht="16.5" customHeight="1">
      <c r="B14" s="18" t="s">
        <v>78</v>
      </c>
      <c r="C14" s="19"/>
      <c r="D14" s="19"/>
      <c r="E14" s="19"/>
      <c r="F14" s="20"/>
    </row>
    <row r="15" spans="2:6" ht="16.5" customHeight="1">
      <c r="B15" s="21"/>
      <c r="C15" s="22"/>
      <c r="D15" s="22"/>
      <c r="E15" s="22"/>
      <c r="F15" s="23"/>
    </row>
    <row r="16" spans="2:6" ht="16.5" customHeight="1">
      <c r="B16" s="21"/>
      <c r="C16" s="22"/>
      <c r="D16" s="22"/>
      <c r="E16" s="22"/>
      <c r="F16" s="23"/>
    </row>
    <row r="17" spans="2:6" ht="16.5" customHeight="1">
      <c r="B17" s="24"/>
      <c r="C17" s="25"/>
      <c r="D17" s="25"/>
      <c r="E17" s="25"/>
      <c r="F17" s="26"/>
    </row>
  </sheetData>
  <mergeCells count="2">
    <mergeCell ref="B2:F2"/>
    <mergeCell ref="B14:F1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workbookViewId="0">
      <selection activeCell="B14" sqref="B14:F17"/>
    </sheetView>
  </sheetViews>
  <sheetFormatPr baseColWidth="10" defaultRowHeight="16" x14ac:dyDescent="0"/>
  <cols>
    <col min="1" max="1" width="10.83203125" style="1"/>
    <col min="2" max="2" width="41" style="1" bestFit="1" customWidth="1"/>
    <col min="3" max="3" width="10.83203125" style="1"/>
    <col min="4" max="4" width="10.83203125" style="2"/>
    <col min="5" max="5" width="10.83203125" style="1"/>
    <col min="6" max="6" width="12.33203125" style="1" customWidth="1"/>
    <col min="7" max="16384" width="10.83203125" style="1"/>
  </cols>
  <sheetData>
    <row r="2" spans="2:6">
      <c r="B2" s="16" t="s">
        <v>56</v>
      </c>
      <c r="C2" s="16"/>
      <c r="D2" s="16"/>
      <c r="E2" s="16"/>
      <c r="F2" s="16"/>
    </row>
    <row r="4" spans="2:6">
      <c r="B4" s="3" t="s">
        <v>0</v>
      </c>
      <c r="C4" s="3" t="s">
        <v>1</v>
      </c>
      <c r="D4" s="4" t="s">
        <v>2</v>
      </c>
      <c r="E4" s="3" t="s">
        <v>3</v>
      </c>
      <c r="F4" s="3" t="s">
        <v>4</v>
      </c>
    </row>
    <row r="5" spans="2:6">
      <c r="B5" s="5" t="s">
        <v>57</v>
      </c>
      <c r="C5" s="5">
        <v>6</v>
      </c>
      <c r="D5" s="6">
        <f t="shared" ref="D5:D10" si="0">+C5/$C$11</f>
        <v>0.24</v>
      </c>
      <c r="E5" s="5">
        <f>+C5</f>
        <v>6</v>
      </c>
      <c r="F5" s="7">
        <f>+D5</f>
        <v>0.24</v>
      </c>
    </row>
    <row r="6" spans="2:6">
      <c r="B6" s="5" t="s">
        <v>58</v>
      </c>
      <c r="C6" s="5">
        <v>11</v>
      </c>
      <c r="D6" s="6">
        <f t="shared" si="0"/>
        <v>0.44</v>
      </c>
      <c r="E6" s="5">
        <f>+E5+C6</f>
        <v>17</v>
      </c>
      <c r="F6" s="7">
        <f>+F5+D6</f>
        <v>0.67999999999999994</v>
      </c>
    </row>
    <row r="7" spans="2:6">
      <c r="B7" s="5" t="s">
        <v>59</v>
      </c>
      <c r="C7" s="5">
        <v>2</v>
      </c>
      <c r="D7" s="6">
        <f t="shared" si="0"/>
        <v>0.08</v>
      </c>
      <c r="E7" s="5">
        <f t="shared" ref="E7:F10" si="1">+E6+C7</f>
        <v>19</v>
      </c>
      <c r="F7" s="7">
        <f t="shared" si="1"/>
        <v>0.7599999999999999</v>
      </c>
    </row>
    <row r="8" spans="2:6">
      <c r="B8" s="5" t="s">
        <v>60</v>
      </c>
      <c r="C8" s="5">
        <v>1</v>
      </c>
      <c r="D8" s="6">
        <f t="shared" si="0"/>
        <v>0.04</v>
      </c>
      <c r="E8" s="5">
        <f t="shared" si="1"/>
        <v>20</v>
      </c>
      <c r="F8" s="7">
        <f t="shared" si="1"/>
        <v>0.79999999999999993</v>
      </c>
    </row>
    <row r="9" spans="2:6">
      <c r="B9" s="5" t="s">
        <v>61</v>
      </c>
      <c r="C9" s="5">
        <v>5</v>
      </c>
      <c r="D9" s="6">
        <f t="shared" si="0"/>
        <v>0.2</v>
      </c>
      <c r="E9" s="5">
        <f t="shared" si="1"/>
        <v>25</v>
      </c>
      <c r="F9" s="7">
        <f t="shared" si="1"/>
        <v>1</v>
      </c>
    </row>
    <row r="10" spans="2:6">
      <c r="B10" s="5" t="s">
        <v>39</v>
      </c>
      <c r="C10" s="5">
        <v>0</v>
      </c>
      <c r="D10" s="6">
        <f t="shared" si="0"/>
        <v>0</v>
      </c>
      <c r="E10" s="5">
        <f t="shared" si="1"/>
        <v>25</v>
      </c>
      <c r="F10" s="7">
        <f t="shared" si="1"/>
        <v>1</v>
      </c>
    </row>
    <row r="11" spans="2:6">
      <c r="C11" s="13">
        <f>SUM(C5:C10)</f>
        <v>25</v>
      </c>
      <c r="D11" s="2">
        <f>SUM(D5:D10)</f>
        <v>1</v>
      </c>
    </row>
    <row r="14" spans="2:6" ht="16.5" customHeight="1">
      <c r="B14" s="18" t="s">
        <v>89</v>
      </c>
      <c r="C14" s="19"/>
      <c r="D14" s="19"/>
      <c r="E14" s="19"/>
      <c r="F14" s="20"/>
    </row>
    <row r="15" spans="2:6" ht="16.5" customHeight="1">
      <c r="B15" s="21"/>
      <c r="C15" s="22"/>
      <c r="D15" s="22"/>
      <c r="E15" s="22"/>
      <c r="F15" s="23"/>
    </row>
    <row r="16" spans="2:6" ht="16.5" customHeight="1">
      <c r="B16" s="21"/>
      <c r="C16" s="22"/>
      <c r="D16" s="22"/>
      <c r="E16" s="22"/>
      <c r="F16" s="23"/>
    </row>
    <row r="17" spans="2:6" ht="16.5" customHeight="1">
      <c r="B17" s="24"/>
      <c r="C17" s="25"/>
      <c r="D17" s="25"/>
      <c r="E17" s="25"/>
      <c r="F17" s="26"/>
    </row>
  </sheetData>
  <mergeCells count="2">
    <mergeCell ref="B2:F2"/>
    <mergeCell ref="B14:F1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GridLines="0" workbookViewId="0">
      <selection activeCell="B4" sqref="B4:F21"/>
    </sheetView>
  </sheetViews>
  <sheetFormatPr baseColWidth="10" defaultRowHeight="14" x14ac:dyDescent="0"/>
  <sheetData>
    <row r="2" spans="2:15" ht="15" thickBot="1"/>
    <row r="3" spans="2:15" ht="17" thickBot="1">
      <c r="B3" s="36" t="s">
        <v>79</v>
      </c>
      <c r="C3" s="37"/>
      <c r="D3" s="37"/>
      <c r="E3" s="37"/>
      <c r="F3" s="38"/>
      <c r="J3" s="39"/>
      <c r="K3" s="39"/>
      <c r="L3" s="39"/>
      <c r="M3" s="39"/>
      <c r="N3" s="39"/>
      <c r="O3" s="39"/>
    </row>
    <row r="4" spans="2:15" ht="15" customHeight="1">
      <c r="B4" s="40" t="s">
        <v>90</v>
      </c>
      <c r="C4" s="41"/>
      <c r="D4" s="41"/>
      <c r="E4" s="41"/>
      <c r="F4" s="42"/>
      <c r="J4" s="39"/>
      <c r="K4" s="39"/>
      <c r="L4" s="39"/>
      <c r="M4" s="39"/>
      <c r="N4" s="39"/>
      <c r="O4" s="39"/>
    </row>
    <row r="5" spans="2:15" ht="15" customHeight="1">
      <c r="B5" s="43"/>
      <c r="C5" s="44"/>
      <c r="D5" s="44"/>
      <c r="E5" s="44"/>
      <c r="F5" s="45"/>
      <c r="J5" s="39"/>
      <c r="K5" s="39"/>
      <c r="L5" s="39"/>
      <c r="M5" s="39"/>
      <c r="N5" s="39"/>
      <c r="O5" s="39"/>
    </row>
    <row r="6" spans="2:15" ht="15" customHeight="1">
      <c r="B6" s="43"/>
      <c r="C6" s="44"/>
      <c r="D6" s="44"/>
      <c r="E6" s="44"/>
      <c r="F6" s="45"/>
      <c r="J6" s="39"/>
      <c r="K6" s="39"/>
      <c r="L6" s="39"/>
      <c r="M6" s="39"/>
      <c r="N6" s="39"/>
      <c r="O6" s="39"/>
    </row>
    <row r="7" spans="2:15" ht="15.75" customHeight="1">
      <c r="B7" s="43"/>
      <c r="C7" s="44"/>
      <c r="D7" s="44"/>
      <c r="E7" s="44"/>
      <c r="F7" s="45"/>
      <c r="J7" s="39"/>
      <c r="K7" s="39"/>
      <c r="L7" s="39"/>
      <c r="M7" s="39"/>
      <c r="N7" s="39"/>
      <c r="O7" s="39"/>
    </row>
    <row r="8" spans="2:15" ht="15" customHeight="1">
      <c r="B8" s="43"/>
      <c r="C8" s="44"/>
      <c r="D8" s="44"/>
      <c r="E8" s="44"/>
      <c r="F8" s="45"/>
    </row>
    <row r="9" spans="2:15" ht="15" customHeight="1">
      <c r="B9" s="43"/>
      <c r="C9" s="44"/>
      <c r="D9" s="44"/>
      <c r="E9" s="44"/>
      <c r="F9" s="45"/>
    </row>
    <row r="10" spans="2:15" ht="15" customHeight="1">
      <c r="B10" s="43"/>
      <c r="C10" s="44"/>
      <c r="D10" s="44"/>
      <c r="E10" s="44"/>
      <c r="F10" s="45"/>
    </row>
    <row r="11" spans="2:15" ht="15" customHeight="1">
      <c r="B11" s="43"/>
      <c r="C11" s="44"/>
      <c r="D11" s="44"/>
      <c r="E11" s="44"/>
      <c r="F11" s="45"/>
    </row>
    <row r="12" spans="2:15" ht="15.75" customHeight="1">
      <c r="B12" s="43"/>
      <c r="C12" s="44"/>
      <c r="D12" s="44"/>
      <c r="E12" s="44"/>
      <c r="F12" s="45"/>
    </row>
    <row r="13" spans="2:15" ht="15" customHeight="1">
      <c r="B13" s="43"/>
      <c r="C13" s="44"/>
      <c r="D13" s="44"/>
      <c r="E13" s="44"/>
      <c r="F13" s="45"/>
    </row>
    <row r="14" spans="2:15" ht="15" customHeight="1">
      <c r="B14" s="43"/>
      <c r="C14" s="44"/>
      <c r="D14" s="44"/>
      <c r="E14" s="44"/>
      <c r="F14" s="45"/>
    </row>
    <row r="15" spans="2:15" ht="15" customHeight="1">
      <c r="B15" s="43"/>
      <c r="C15" s="44"/>
      <c r="D15" s="44"/>
      <c r="E15" s="44"/>
      <c r="F15" s="45"/>
    </row>
    <row r="16" spans="2:15" ht="15" customHeight="1">
      <c r="B16" s="43"/>
      <c r="C16" s="44"/>
      <c r="D16" s="44"/>
      <c r="E16" s="44"/>
      <c r="F16" s="45"/>
    </row>
    <row r="17" spans="2:6" ht="15" customHeight="1">
      <c r="B17" s="43"/>
      <c r="C17" s="44"/>
      <c r="D17" s="44"/>
      <c r="E17" s="44"/>
      <c r="F17" s="45"/>
    </row>
    <row r="18" spans="2:6" ht="15.75" customHeight="1">
      <c r="B18" s="43"/>
      <c r="C18" s="44"/>
      <c r="D18" s="44"/>
      <c r="E18" s="44"/>
      <c r="F18" s="45"/>
    </row>
    <row r="19" spans="2:6">
      <c r="B19" s="43"/>
      <c r="C19" s="44"/>
      <c r="D19" s="44"/>
      <c r="E19" s="44"/>
      <c r="F19" s="45"/>
    </row>
    <row r="20" spans="2:6">
      <c r="B20" s="43"/>
      <c r="C20" s="44"/>
      <c r="D20" s="44"/>
      <c r="E20" s="44"/>
      <c r="F20" s="45"/>
    </row>
    <row r="21" spans="2:6" ht="15" thickBot="1">
      <c r="B21" s="46"/>
      <c r="C21" s="47"/>
      <c r="D21" s="47"/>
      <c r="E21" s="47"/>
      <c r="F21" s="48"/>
    </row>
  </sheetData>
  <mergeCells count="3">
    <mergeCell ref="B3:F3"/>
    <mergeCell ref="J3:O7"/>
    <mergeCell ref="B4:F2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Datos</vt:lpstr>
      <vt:lpstr>Edad</vt:lpstr>
      <vt:lpstr>Sexo</vt:lpstr>
      <vt:lpstr>Estado Civil</vt:lpstr>
      <vt:lpstr>Educación</vt:lpstr>
      <vt:lpstr>Ocupación</vt:lpstr>
      <vt:lpstr>Estrato</vt:lpstr>
      <vt:lpstr>Eventos en cidca</vt:lpstr>
      <vt:lpstr>Motivación</vt:lpstr>
      <vt:lpstr>Éxito eventos</vt:lpstr>
      <vt:lpstr>Invitados Emp.</vt:lpstr>
      <vt:lpstr>Invitados Inv.</vt:lpstr>
      <vt:lpstr>Conclusion General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krn.duart@hotmail.com</dc:creator>
  <cp:lastModifiedBy>Silvia Blanco</cp:lastModifiedBy>
  <dcterms:created xsi:type="dcterms:W3CDTF">2017-03-18T17:58:50Z</dcterms:created>
  <dcterms:modified xsi:type="dcterms:W3CDTF">2018-12-02T21:40:49Z</dcterms:modified>
</cp:coreProperties>
</file>