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/>
  <mc:AlternateContent xmlns:mc="http://schemas.openxmlformats.org/markup-compatibility/2006">
    <mc:Choice Requires="x15">
      <x15ac:absPath xmlns:x15ac="http://schemas.microsoft.com/office/spreadsheetml/2010/11/ac" url="/Users/faedissdm2594/Desktop/Contabilidad II 2/Unidad 4/edd/medios/interactividades/pat7_2/editable/archivos/"/>
    </mc:Choice>
  </mc:AlternateContent>
  <bookViews>
    <workbookView xWindow="7740" yWindow="460" windowWidth="25580" windowHeight="19400" activeTab="4"/>
  </bookViews>
  <sheets>
    <sheet name="VIDA UTIL" sheetId="1" r:id="rId1"/>
    <sheet name="LINEA RECTA" sheetId="2" r:id="rId2"/>
    <sheet name="SUMA DE DIGITOS" sheetId="3" r:id="rId3"/>
    <sheet name="REDUCCIÓN DE SALDOS" sheetId="4" r:id="rId4"/>
    <sheet name="UNIDADES DE PRODUCCION" sheetId="5" r:id="rId5"/>
    <sheet name="EJERCICIO EJEMPLO DETERIORO" sheetId="6" r:id="rId6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6" l="1"/>
  <c r="C6" i="6"/>
  <c r="C5" i="6"/>
  <c r="C7" i="6"/>
  <c r="C10" i="6"/>
  <c r="K25" i="2"/>
  <c r="K24" i="2"/>
  <c r="K23" i="2"/>
  <c r="J23" i="2"/>
  <c r="E11" i="2"/>
  <c r="D11" i="2"/>
  <c r="C14" i="5"/>
  <c r="C21" i="5"/>
  <c r="C22" i="5"/>
  <c r="D14" i="5"/>
  <c r="D15" i="5"/>
  <c r="C15" i="5"/>
  <c r="D16" i="5"/>
  <c r="C16" i="5"/>
  <c r="D17" i="5"/>
  <c r="C17" i="5"/>
  <c r="D18" i="5"/>
  <c r="C18" i="5"/>
  <c r="D19" i="5"/>
  <c r="C19" i="5"/>
  <c r="D20" i="5"/>
  <c r="C20" i="5"/>
  <c r="D21" i="5"/>
  <c r="D22" i="5"/>
  <c r="D13" i="5"/>
  <c r="C13" i="5"/>
  <c r="C10" i="5"/>
  <c r="C8" i="5"/>
  <c r="B13" i="5"/>
  <c r="C7" i="5"/>
  <c r="D3" i="4"/>
  <c r="E3" i="4"/>
  <c r="D4" i="4"/>
  <c r="C5" i="4"/>
  <c r="C17" i="4"/>
  <c r="D25" i="3"/>
  <c r="D24" i="3"/>
  <c r="D23" i="3"/>
  <c r="D22" i="3"/>
  <c r="B17" i="4"/>
  <c r="C13" i="4"/>
  <c r="C12" i="4"/>
  <c r="D26" i="3"/>
  <c r="H6" i="3"/>
  <c r="G6" i="3"/>
  <c r="F6" i="3"/>
  <c r="E6" i="3"/>
  <c r="F10" i="3"/>
  <c r="C22" i="3"/>
  <c r="D18" i="3"/>
  <c r="D17" i="3"/>
  <c r="D6" i="3"/>
  <c r="D10" i="3"/>
  <c r="C7" i="2"/>
  <c r="B11" i="2"/>
  <c r="C6" i="2"/>
  <c r="C8" i="2"/>
  <c r="C11" i="2"/>
  <c r="B11" i="6"/>
  <c r="B12" i="6"/>
  <c r="B13" i="6"/>
  <c r="B14" i="6"/>
  <c r="B15" i="6"/>
  <c r="C11" i="6"/>
  <c r="C12" i="6"/>
  <c r="C13" i="6"/>
  <c r="C14" i="6"/>
  <c r="B14" i="5"/>
  <c r="B15" i="5"/>
  <c r="B16" i="5"/>
  <c r="B17" i="5"/>
  <c r="B18" i="5"/>
  <c r="B19" i="5"/>
  <c r="B20" i="5"/>
  <c r="B21" i="5"/>
  <c r="B22" i="5"/>
  <c r="B23" i="5"/>
  <c r="B18" i="4"/>
  <c r="C23" i="3"/>
  <c r="B12" i="2"/>
  <c r="C12" i="2"/>
  <c r="C13" i="2"/>
  <c r="C14" i="2"/>
  <c r="C15" i="2"/>
  <c r="C4" i="1"/>
  <c r="C3" i="1"/>
  <c r="C2" i="1"/>
  <c r="C18" i="4"/>
  <c r="B19" i="4"/>
  <c r="C24" i="3"/>
  <c r="B13" i="2"/>
  <c r="B14" i="2"/>
  <c r="B15" i="2"/>
  <c r="B16" i="2"/>
  <c r="C19" i="4"/>
  <c r="B20" i="4"/>
  <c r="C25" i="3"/>
  <c r="C20" i="4"/>
  <c r="B21" i="4"/>
  <c r="C26" i="3"/>
  <c r="C21" i="4"/>
  <c r="B22" i="4"/>
  <c r="C27" i="3"/>
</calcChain>
</file>

<file path=xl/sharedStrings.xml><?xml version="1.0" encoding="utf-8"?>
<sst xmlns="http://schemas.openxmlformats.org/spreadsheetml/2006/main" count="83" uniqueCount="46">
  <si>
    <t>Activo</t>
  </si>
  <si>
    <t>Vida útil</t>
  </si>
  <si>
    <t>20 años</t>
  </si>
  <si>
    <t>Barcos, trenes, aviones, maquinaria, equipo y bienes muebles</t>
  </si>
  <si>
    <t>10 años</t>
  </si>
  <si>
    <t>Vehículos automotores y computadores</t>
  </si>
  <si>
    <t>5 años</t>
  </si>
  <si>
    <t>Meses</t>
  </si>
  <si>
    <t>Inmuebles, edificios, oficinas, casas, apartamento, bodegas (incluidos los oleoductos)</t>
  </si>
  <si>
    <t>Valor del activo:</t>
  </si>
  <si>
    <t>Tipo de activo:</t>
  </si>
  <si>
    <t>Vehículo</t>
  </si>
  <si>
    <t>Valor de salvamento:</t>
  </si>
  <si>
    <t>Base a depreciar</t>
  </si>
  <si>
    <t>Vida útil en meses</t>
  </si>
  <si>
    <t>Valor mensual depreciación:</t>
  </si>
  <si>
    <t>Valor Activo</t>
  </si>
  <si>
    <t>Depreciación año</t>
  </si>
  <si>
    <t>V= Vida útil del activo</t>
  </si>
  <si>
    <t>Suma de dígitos = (V(V+1))/2</t>
  </si>
  <si>
    <t>(V / suma de dígitos)*valor del activo</t>
  </si>
  <si>
    <t>Para vehículos:</t>
  </si>
  <si>
    <t>Suma de dígitos = (5(5+1))/2 =</t>
  </si>
  <si>
    <t>El porcentaje se calcula cada año con la vida util restante</t>
  </si>
  <si>
    <t>4 años</t>
  </si>
  <si>
    <t>3 años</t>
  </si>
  <si>
    <t>2 años</t>
  </si>
  <si>
    <t>1 año</t>
  </si>
  <si>
    <t>De acuerdo con el procentaje</t>
  </si>
  <si>
    <t>Tasa de depreciación = 1- (Valor de salvamento/Valor activo)1/n</t>
  </si>
  <si>
    <t>Donde n es el la vida útil del activo</t>
  </si>
  <si>
    <t>1 - (15.000.000/52.000.000) 1/5</t>
  </si>
  <si>
    <t>1 -</t>
  </si>
  <si>
    <t xml:space="preserve">Tasa de depreciación = </t>
  </si>
  <si>
    <t>Maquinaria</t>
  </si>
  <si>
    <t>Unidades Producidas</t>
  </si>
  <si>
    <t>Unidades a producir en la VU</t>
  </si>
  <si>
    <t>Tasa a aplicar  (Base a depreciar sobre unidades)</t>
  </si>
  <si>
    <t>Crédito a la cuenta del Activo Fijo</t>
  </si>
  <si>
    <t>$29.800.000</t>
  </si>
  <si>
    <t>Débito a la cuenta de Depreciación</t>
  </si>
  <si>
    <t>$ 22.200.000</t>
  </si>
  <si>
    <t xml:space="preserve">Caja </t>
  </si>
  <si>
    <t>$25.000.000</t>
  </si>
  <si>
    <t>Ingreso por venta de activo fijo</t>
  </si>
  <si>
    <t>Computador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</si>
</sst>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7F7F7F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7">
    <border>
      <left/>
      <right/>
      <top/>
      <bottom/>
      <diagonal/>
    </border>
    <border>
      <left style="medium">
        <color rgb="FFE0E0E0"/>
      </left>
      <right style="thin">
        <color rgb="FF000000"/>
      </right>
      <top style="medium">
        <color rgb="FFFFFFFF"/>
      </top>
      <bottom style="medium">
        <color rgb="FFE0E0E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E0E0E0"/>
      </bottom>
      <diagonal/>
    </border>
    <border>
      <left style="medium">
        <color rgb="FFE0E0E0"/>
      </left>
      <right style="thin">
        <color rgb="FF000000"/>
      </right>
      <top style="thin">
        <color rgb="FF000000"/>
      </top>
      <bottom style="medium">
        <color rgb="FFE0E0E0"/>
      </bottom>
      <diagonal/>
    </border>
    <border>
      <left style="thin">
        <color rgb="FF000000"/>
      </left>
      <right style="thin">
        <color rgb="FF000000"/>
      </right>
      <top style="medium">
        <color rgb="FFFFFFFF"/>
      </top>
      <bottom style="medium">
        <color rgb="FFE0E0E0"/>
      </bottom>
      <diagonal/>
    </border>
    <border>
      <left style="thin">
        <color rgb="FF000000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E0E0E0"/>
      </left>
      <right style="thin">
        <color rgb="FF000000"/>
      </right>
      <top style="medium">
        <color rgb="FFFFFFFF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2" xfId="0" applyFont="1" applyFill="1" applyBorder="1" applyAlignment="1">
      <alignment horizontal="left" wrapText="1" indent="2"/>
    </xf>
    <xf numFmtId="0" fontId="3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vertical="top" wrapText="1" indent="2"/>
    </xf>
    <xf numFmtId="0" fontId="4" fillId="2" borderId="1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left" vertical="top" wrapText="1" indent="2"/>
    </xf>
    <xf numFmtId="0" fontId="4" fillId="2" borderId="6" xfId="0" applyFont="1" applyFill="1" applyBorder="1" applyAlignment="1">
      <alignment horizontal="center" vertical="top" wrapText="1"/>
    </xf>
    <xf numFmtId="3" fontId="0" fillId="0" borderId="0" xfId="0" applyNumberForma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10" fontId="0" fillId="0" borderId="0" xfId="1" applyNumberFormat="1" applyFont="1"/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D17" sqref="D17"/>
    </sheetView>
  </sheetViews>
  <sheetFormatPr baseColWidth="10" defaultRowHeight="15" x14ac:dyDescent="0.2"/>
  <cols>
    <col min="1" max="1" width="31.5" bestFit="1" customWidth="1"/>
    <col min="2" max="2" width="7.33203125" bestFit="1" customWidth="1"/>
    <col min="3" max="3" width="6.5" bestFit="1" customWidth="1"/>
  </cols>
  <sheetData>
    <row r="1" spans="1:3" ht="16" thickBot="1" x14ac:dyDescent="0.25">
      <c r="A1" s="1" t="s">
        <v>0</v>
      </c>
      <c r="B1" s="2" t="s">
        <v>1</v>
      </c>
      <c r="C1" s="2" t="s">
        <v>7</v>
      </c>
    </row>
    <row r="2" spans="1:3" ht="23" thickBot="1" x14ac:dyDescent="0.25">
      <c r="A2" s="3" t="s">
        <v>8</v>
      </c>
      <c r="B2" s="4" t="s">
        <v>2</v>
      </c>
      <c r="C2" s="4">
        <f>20*12</f>
        <v>240</v>
      </c>
    </row>
    <row r="3" spans="1:3" ht="23" thickBot="1" x14ac:dyDescent="0.25">
      <c r="A3" s="3" t="s">
        <v>3</v>
      </c>
      <c r="B3" s="4" t="s">
        <v>4</v>
      </c>
      <c r="C3" s="4">
        <f>10*12</f>
        <v>120</v>
      </c>
    </row>
    <row r="4" spans="1:3" x14ac:dyDescent="0.2">
      <c r="A4" s="5" t="s">
        <v>5</v>
      </c>
      <c r="B4" s="6" t="s">
        <v>6</v>
      </c>
      <c r="C4" s="6">
        <f>5*12</f>
        <v>60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zoomScale="200" zoomScaleNormal="200" zoomScalePageLayoutView="200" workbookViewId="0">
      <selection activeCell="H20" sqref="H20"/>
    </sheetView>
  </sheetViews>
  <sheetFormatPr baseColWidth="10" defaultRowHeight="15" x14ac:dyDescent="0.2"/>
  <cols>
    <col min="1" max="1" width="10.83203125" style="7"/>
    <col min="2" max="2" width="26.5" style="7" bestFit="1" customWidth="1"/>
    <col min="3" max="3" width="20.6640625" style="7" bestFit="1" customWidth="1"/>
    <col min="4" max="8" width="10.83203125" style="7"/>
    <col min="9" max="9" width="31.83203125" style="7" bestFit="1" customWidth="1"/>
    <col min="10" max="10" width="13" style="7" bestFit="1" customWidth="1"/>
    <col min="11" max="16384" width="10.83203125" style="7"/>
  </cols>
  <sheetData>
    <row r="2" spans="1:11" x14ac:dyDescent="0.2">
      <c r="B2" s="7" t="s">
        <v>10</v>
      </c>
      <c r="C2" s="7" t="s">
        <v>11</v>
      </c>
    </row>
    <row r="3" spans="1:11" x14ac:dyDescent="0.2">
      <c r="B3" s="7" t="s">
        <v>9</v>
      </c>
      <c r="C3" s="7">
        <v>52000000</v>
      </c>
    </row>
    <row r="4" spans="1:11" x14ac:dyDescent="0.2">
      <c r="B4" s="7" t="s">
        <v>12</v>
      </c>
      <c r="C4" s="7">
        <v>15000000</v>
      </c>
    </row>
    <row r="6" spans="1:11" x14ac:dyDescent="0.2">
      <c r="B6" s="7" t="s">
        <v>13</v>
      </c>
      <c r="C6" s="7">
        <f>+C3-C4</f>
        <v>37000000</v>
      </c>
    </row>
    <row r="7" spans="1:11" x14ac:dyDescent="0.2">
      <c r="B7" s="7" t="s">
        <v>14</v>
      </c>
      <c r="C7" s="7">
        <f>5*12</f>
        <v>60</v>
      </c>
    </row>
    <row r="8" spans="1:11" x14ac:dyDescent="0.2">
      <c r="B8" s="7" t="s">
        <v>15</v>
      </c>
      <c r="C8" s="7">
        <f>+C6/C7</f>
        <v>616666.66666666663</v>
      </c>
    </row>
    <row r="10" spans="1:11" x14ac:dyDescent="0.2">
      <c r="B10" s="9" t="s">
        <v>16</v>
      </c>
      <c r="C10" s="9" t="s">
        <v>17</v>
      </c>
    </row>
    <row r="11" spans="1:11" x14ac:dyDescent="0.2">
      <c r="A11" s="7">
        <v>1</v>
      </c>
      <c r="B11" s="7">
        <f>+C3</f>
        <v>52000000</v>
      </c>
      <c r="C11" s="7">
        <f>+C8*12</f>
        <v>7400000</v>
      </c>
      <c r="D11" s="7">
        <f>+C11*3</f>
        <v>22200000</v>
      </c>
      <c r="E11" s="7">
        <f>+B11-D11</f>
        <v>29800000</v>
      </c>
    </row>
    <row r="12" spans="1:11" x14ac:dyDescent="0.2">
      <c r="A12" s="7">
        <v>2</v>
      </c>
      <c r="B12" s="7">
        <f>+B11-C11</f>
        <v>44600000</v>
      </c>
      <c r="C12" s="7">
        <f>+C11</f>
        <v>7400000</v>
      </c>
    </row>
    <row r="13" spans="1:11" x14ac:dyDescent="0.2">
      <c r="A13" s="7">
        <v>3</v>
      </c>
      <c r="B13" s="7">
        <f t="shared" ref="B13:B16" si="0">+B12-C12</f>
        <v>37200000</v>
      </c>
      <c r="C13" s="7">
        <f t="shared" ref="C13:C15" si="1">+C12</f>
        <v>7400000</v>
      </c>
    </row>
    <row r="14" spans="1:11" x14ac:dyDescent="0.2">
      <c r="A14" s="7">
        <v>4</v>
      </c>
      <c r="B14" s="7">
        <f t="shared" si="0"/>
        <v>29800000</v>
      </c>
      <c r="C14" s="7">
        <f t="shared" si="1"/>
        <v>7400000</v>
      </c>
    </row>
    <row r="15" spans="1:11" x14ac:dyDescent="0.2">
      <c r="A15" s="7">
        <v>5</v>
      </c>
      <c r="B15" s="7">
        <f t="shared" si="0"/>
        <v>22400000</v>
      </c>
      <c r="C15" s="7">
        <f t="shared" si="1"/>
        <v>7400000</v>
      </c>
    </row>
    <row r="16" spans="1:11" ht="16" x14ac:dyDescent="0.2">
      <c r="A16" s="8">
        <v>6</v>
      </c>
      <c r="B16" s="8">
        <f t="shared" si="0"/>
        <v>15000000</v>
      </c>
      <c r="I16" s="14"/>
      <c r="J16"/>
      <c r="K16"/>
    </row>
    <row r="17" spans="9:11" ht="16" x14ac:dyDescent="0.2">
      <c r="I17" s="14" t="s">
        <v>38</v>
      </c>
      <c r="J17"/>
      <c r="K17" s="14" t="s">
        <v>39</v>
      </c>
    </row>
    <row r="18" spans="9:11" ht="16" x14ac:dyDescent="0.2">
      <c r="I18" s="14" t="s">
        <v>40</v>
      </c>
      <c r="J18" s="14" t="s">
        <v>41</v>
      </c>
      <c r="K18"/>
    </row>
    <row r="19" spans="9:11" ht="16" x14ac:dyDescent="0.2">
      <c r="I19" s="14" t="s">
        <v>42</v>
      </c>
      <c r="J19" s="14" t="s">
        <v>43</v>
      </c>
      <c r="K19"/>
    </row>
    <row r="20" spans="9:11" ht="16" x14ac:dyDescent="0.2">
      <c r="I20" s="14" t="s">
        <v>44</v>
      </c>
      <c r="J20"/>
      <c r="K20" s="14" t="s">
        <v>43</v>
      </c>
    </row>
    <row r="21" spans="9:11" ht="16" x14ac:dyDescent="0.2">
      <c r="I21" s="14"/>
      <c r="J21"/>
      <c r="K21"/>
    </row>
    <row r="23" spans="9:11" x14ac:dyDescent="0.2">
      <c r="J23" s="7">
        <f>22200000+25000000</f>
        <v>47200000</v>
      </c>
      <c r="K23" s="7">
        <f>29800000+25000000</f>
        <v>54800000</v>
      </c>
    </row>
    <row r="24" spans="9:11" x14ac:dyDescent="0.2">
      <c r="K24" s="7">
        <f>+K23-J23</f>
        <v>7600000</v>
      </c>
    </row>
    <row r="25" spans="9:11" x14ac:dyDescent="0.2">
      <c r="K25" s="7">
        <f>+K24+J23</f>
        <v>54800000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zoomScale="163" zoomScaleNormal="163" zoomScalePageLayoutView="163" workbookViewId="0">
      <selection activeCell="J29" sqref="J29"/>
    </sheetView>
  </sheetViews>
  <sheetFormatPr baseColWidth="10" defaultRowHeight="15" x14ac:dyDescent="0.2"/>
  <cols>
    <col min="2" max="2" width="2" bestFit="1" customWidth="1"/>
    <col min="3" max="3" width="26.5" bestFit="1" customWidth="1"/>
    <col min="4" max="4" width="16.5" bestFit="1" customWidth="1"/>
  </cols>
  <sheetData>
    <row r="2" spans="2:8" x14ac:dyDescent="0.2">
      <c r="C2" s="11" t="s">
        <v>18</v>
      </c>
    </row>
    <row r="3" spans="2:8" x14ac:dyDescent="0.2">
      <c r="C3" s="11"/>
    </row>
    <row r="4" spans="2:8" x14ac:dyDescent="0.2">
      <c r="C4" s="11" t="s">
        <v>19</v>
      </c>
    </row>
    <row r="5" spans="2:8" x14ac:dyDescent="0.2">
      <c r="C5" s="11"/>
      <c r="D5" s="15" t="s">
        <v>23</v>
      </c>
      <c r="E5" s="15"/>
      <c r="F5" s="15"/>
      <c r="G5" s="15"/>
      <c r="H5" s="15"/>
    </row>
    <row r="6" spans="2:8" ht="26" x14ac:dyDescent="0.2">
      <c r="C6" s="11" t="s">
        <v>20</v>
      </c>
      <c r="D6" s="12">
        <f>5/15</f>
        <v>0.33333333333333331</v>
      </c>
      <c r="E6" s="12">
        <f>4/D10</f>
        <v>0.26666666666666666</v>
      </c>
      <c r="F6" s="12">
        <f>3/D10</f>
        <v>0.2</v>
      </c>
      <c r="G6" s="12">
        <f>2/D10</f>
        <v>0.13333333333333333</v>
      </c>
      <c r="H6" s="12">
        <f>1/15</f>
        <v>6.6666666666666666E-2</v>
      </c>
    </row>
    <row r="7" spans="2:8" x14ac:dyDescent="0.2">
      <c r="C7" s="11"/>
      <c r="D7" s="13" t="s">
        <v>6</v>
      </c>
      <c r="E7" s="13" t="s">
        <v>24</v>
      </c>
      <c r="F7" s="13" t="s">
        <v>25</v>
      </c>
      <c r="G7" s="13" t="s">
        <v>26</v>
      </c>
      <c r="H7" s="13" t="s">
        <v>27</v>
      </c>
    </row>
    <row r="8" spans="2:8" x14ac:dyDescent="0.2">
      <c r="C8" s="11" t="s">
        <v>21</v>
      </c>
    </row>
    <row r="9" spans="2:8" x14ac:dyDescent="0.2">
      <c r="C9" s="11"/>
    </row>
    <row r="10" spans="2:8" x14ac:dyDescent="0.2">
      <c r="C10" s="11" t="s">
        <v>22</v>
      </c>
      <c r="D10">
        <f>+(5*(5+1))/2</f>
        <v>15</v>
      </c>
      <c r="E10" s="11"/>
      <c r="F10">
        <f>+(5*(5+1))/2</f>
        <v>15</v>
      </c>
    </row>
    <row r="13" spans="2:8" x14ac:dyDescent="0.2">
      <c r="B13" s="7"/>
      <c r="C13" s="7" t="s">
        <v>10</v>
      </c>
      <c r="D13" s="7" t="s">
        <v>11</v>
      </c>
    </row>
    <row r="14" spans="2:8" x14ac:dyDescent="0.2">
      <c r="B14" s="7"/>
      <c r="C14" s="7" t="s">
        <v>9</v>
      </c>
      <c r="D14" s="7">
        <v>52000000</v>
      </c>
    </row>
    <row r="15" spans="2:8" x14ac:dyDescent="0.2">
      <c r="B15" s="7"/>
      <c r="C15" s="7" t="s">
        <v>12</v>
      </c>
      <c r="D15" s="7">
        <v>15000000</v>
      </c>
    </row>
    <row r="16" spans="2:8" x14ac:dyDescent="0.2">
      <c r="B16" s="7"/>
      <c r="C16" s="7"/>
      <c r="D16" s="7"/>
    </row>
    <row r="17" spans="2:4" x14ac:dyDescent="0.2">
      <c r="B17" s="7"/>
      <c r="C17" s="7" t="s">
        <v>13</v>
      </c>
      <c r="D17" s="7">
        <f>+D14-D15</f>
        <v>37000000</v>
      </c>
    </row>
    <row r="18" spans="2:4" x14ac:dyDescent="0.2">
      <c r="B18" s="7"/>
      <c r="C18" s="7" t="s">
        <v>14</v>
      </c>
      <c r="D18" s="7">
        <f>5*12</f>
        <v>60</v>
      </c>
    </row>
    <row r="19" spans="2:4" x14ac:dyDescent="0.2">
      <c r="B19" s="7"/>
      <c r="C19" s="7" t="s">
        <v>15</v>
      </c>
      <c r="D19" s="7" t="s">
        <v>28</v>
      </c>
    </row>
    <row r="20" spans="2:4" x14ac:dyDescent="0.2">
      <c r="B20" s="7"/>
      <c r="C20" s="7"/>
      <c r="D20" s="7"/>
    </row>
    <row r="21" spans="2:4" x14ac:dyDescent="0.2">
      <c r="B21" s="7"/>
      <c r="C21" s="9" t="s">
        <v>16</v>
      </c>
      <c r="D21" s="9" t="s">
        <v>17</v>
      </c>
    </row>
    <row r="22" spans="2:4" x14ac:dyDescent="0.2">
      <c r="B22" s="7">
        <v>1</v>
      </c>
      <c r="C22" s="7">
        <f>+D14</f>
        <v>52000000</v>
      </c>
      <c r="D22" s="7">
        <f>+D17*D6</f>
        <v>12333333.333333332</v>
      </c>
    </row>
    <row r="23" spans="2:4" x14ac:dyDescent="0.2">
      <c r="B23" s="7">
        <v>2</v>
      </c>
      <c r="C23" s="7">
        <f>+C22-D22</f>
        <v>39666666.666666672</v>
      </c>
      <c r="D23" s="7">
        <f>+D17*E6</f>
        <v>9866666.666666666</v>
      </c>
    </row>
    <row r="24" spans="2:4" x14ac:dyDescent="0.2">
      <c r="B24" s="7">
        <v>3</v>
      </c>
      <c r="C24" s="7">
        <f t="shared" ref="C24:C27" si="0">+C23-D23</f>
        <v>29800000.000000007</v>
      </c>
      <c r="D24" s="7">
        <f>+D17*F6</f>
        <v>7400000</v>
      </c>
    </row>
    <row r="25" spans="2:4" x14ac:dyDescent="0.2">
      <c r="B25" s="7">
        <v>4</v>
      </c>
      <c r="C25" s="7">
        <f t="shared" si="0"/>
        <v>22400000.000000007</v>
      </c>
      <c r="D25" s="7">
        <f>+D17*G6</f>
        <v>4933333.333333333</v>
      </c>
    </row>
    <row r="26" spans="2:4" x14ac:dyDescent="0.2">
      <c r="B26" s="7">
        <v>5</v>
      </c>
      <c r="C26" s="7">
        <f t="shared" si="0"/>
        <v>17466666.666666675</v>
      </c>
      <c r="D26" s="7">
        <f>+D17*H6</f>
        <v>2466666.6666666665</v>
      </c>
    </row>
    <row r="27" spans="2:4" x14ac:dyDescent="0.2">
      <c r="B27" s="8">
        <v>6</v>
      </c>
      <c r="C27" s="8">
        <f t="shared" si="0"/>
        <v>15000000.000000009</v>
      </c>
      <c r="D27" s="7"/>
    </row>
  </sheetData>
  <mergeCells count="1">
    <mergeCell ref="D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2"/>
  <sheetViews>
    <sheetView zoomScale="180" zoomScaleNormal="180" zoomScalePageLayoutView="180" workbookViewId="0">
      <selection activeCell="G12" sqref="G12"/>
    </sheetView>
  </sheetViews>
  <sheetFormatPr baseColWidth="10" defaultRowHeight="15" x14ac:dyDescent="0.2"/>
  <cols>
    <col min="2" max="2" width="20.83203125" customWidth="1"/>
    <col min="3" max="3" width="27.83203125" bestFit="1" customWidth="1"/>
  </cols>
  <sheetData>
    <row r="2" spans="2:5" ht="52" x14ac:dyDescent="0.2">
      <c r="B2" s="10" t="s">
        <v>29</v>
      </c>
      <c r="C2" t="s">
        <v>31</v>
      </c>
    </row>
    <row r="3" spans="2:5" ht="26" x14ac:dyDescent="0.2">
      <c r="B3" s="10" t="s">
        <v>30</v>
      </c>
      <c r="C3" t="s">
        <v>32</v>
      </c>
      <c r="D3">
        <f>15000000/52000000</f>
        <v>0.28846153846153844</v>
      </c>
      <c r="E3">
        <f>1/5</f>
        <v>0.2</v>
      </c>
    </row>
    <row r="4" spans="2:5" x14ac:dyDescent="0.2">
      <c r="B4" s="10"/>
      <c r="C4" t="s">
        <v>32</v>
      </c>
      <c r="D4">
        <f>POWER(D3,E3)</f>
        <v>0.77986168379122278</v>
      </c>
    </row>
    <row r="5" spans="2:5" x14ac:dyDescent="0.2">
      <c r="B5" s="10" t="s">
        <v>33</v>
      </c>
      <c r="C5">
        <f>1-D4</f>
        <v>0.22013831620877722</v>
      </c>
    </row>
    <row r="6" spans="2:5" x14ac:dyDescent="0.2">
      <c r="B6" s="10"/>
    </row>
    <row r="8" spans="2:5" x14ac:dyDescent="0.2">
      <c r="B8" s="7" t="s">
        <v>10</v>
      </c>
      <c r="C8" s="7" t="s">
        <v>11</v>
      </c>
    </row>
    <row r="9" spans="2:5" x14ac:dyDescent="0.2">
      <c r="B9" s="7" t="s">
        <v>9</v>
      </c>
      <c r="C9" s="7">
        <v>52000000</v>
      </c>
    </row>
    <row r="10" spans="2:5" x14ac:dyDescent="0.2">
      <c r="B10" s="7" t="s">
        <v>12</v>
      </c>
      <c r="C10" s="7">
        <v>15000000</v>
      </c>
    </row>
    <row r="11" spans="2:5" x14ac:dyDescent="0.2">
      <c r="B11" s="7"/>
      <c r="C11" s="7"/>
    </row>
    <row r="12" spans="2:5" x14ac:dyDescent="0.2">
      <c r="B12" s="7" t="s">
        <v>13</v>
      </c>
      <c r="C12" s="7">
        <f>+C9-C10</f>
        <v>37000000</v>
      </c>
    </row>
    <row r="13" spans="2:5" x14ac:dyDescent="0.2">
      <c r="B13" s="7" t="s">
        <v>14</v>
      </c>
      <c r="C13" s="7">
        <f>5*12</f>
        <v>60</v>
      </c>
    </row>
    <row r="14" spans="2:5" x14ac:dyDescent="0.2">
      <c r="B14" s="7" t="s">
        <v>15</v>
      </c>
      <c r="C14" s="7" t="s">
        <v>28</v>
      </c>
    </row>
    <row r="15" spans="2:5" x14ac:dyDescent="0.2">
      <c r="B15" s="7"/>
      <c r="C15" s="7"/>
    </row>
    <row r="16" spans="2:5" x14ac:dyDescent="0.2">
      <c r="B16" s="9" t="s">
        <v>16</v>
      </c>
      <c r="C16" s="9" t="s">
        <v>17</v>
      </c>
    </row>
    <row r="17" spans="2:3" x14ac:dyDescent="0.2">
      <c r="B17" s="7">
        <f>+C9</f>
        <v>52000000</v>
      </c>
      <c r="C17" s="7">
        <f>+C9*C5</f>
        <v>11447192.442856416</v>
      </c>
    </row>
    <row r="18" spans="2:3" x14ac:dyDescent="0.2">
      <c r="B18" s="7">
        <f>+B17-C17</f>
        <v>40552807.557143584</v>
      </c>
      <c r="C18" s="7">
        <f>+B18*C5</f>
        <v>8927226.7731681652</v>
      </c>
    </row>
    <row r="19" spans="2:3" x14ac:dyDescent="0.2">
      <c r="B19" s="7">
        <f t="shared" ref="B19:B22" si="0">+B18-C18</f>
        <v>31625580.783975419</v>
      </c>
      <c r="C19" s="7">
        <f>+B19*C5</f>
        <v>6962002.102909009</v>
      </c>
    </row>
    <row r="20" spans="2:3" x14ac:dyDescent="0.2">
      <c r="B20" s="7">
        <f t="shared" si="0"/>
        <v>24663578.681066409</v>
      </c>
      <c r="C20" s="7">
        <f>+B20*C5</f>
        <v>5429398.6825326532</v>
      </c>
    </row>
    <row r="21" spans="2:3" x14ac:dyDescent="0.2">
      <c r="B21" s="7">
        <f t="shared" si="0"/>
        <v>19234179.998533756</v>
      </c>
      <c r="C21" s="7">
        <f>+B21*C5</f>
        <v>4234179.9985337621</v>
      </c>
    </row>
    <row r="22" spans="2:3" x14ac:dyDescent="0.2">
      <c r="B22" s="8">
        <f t="shared" si="0"/>
        <v>14999999.999999993</v>
      </c>
      <c r="C22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5"/>
  <sheetViews>
    <sheetView tabSelected="1" zoomScale="180" zoomScaleNormal="180" zoomScalePageLayoutView="180" workbookViewId="0">
      <selection activeCell="F27" sqref="F27"/>
    </sheetView>
  </sheetViews>
  <sheetFormatPr baseColWidth="10" defaultRowHeight="15" x14ac:dyDescent="0.2"/>
  <cols>
    <col min="2" max="2" width="44.1640625" bestFit="1" customWidth="1"/>
    <col min="3" max="3" width="16.5" bestFit="1" customWidth="1"/>
    <col min="4" max="4" width="19.6640625" bestFit="1" customWidth="1"/>
  </cols>
  <sheetData>
    <row r="3" spans="1:4" x14ac:dyDescent="0.2">
      <c r="B3" s="7" t="s">
        <v>10</v>
      </c>
      <c r="C3" s="7" t="s">
        <v>34</v>
      </c>
    </row>
    <row r="4" spans="1:4" x14ac:dyDescent="0.2">
      <c r="B4" s="7" t="s">
        <v>9</v>
      </c>
      <c r="C4" s="7">
        <v>30000000</v>
      </c>
    </row>
    <row r="5" spans="1:4" x14ac:dyDescent="0.2">
      <c r="B5" s="7" t="s">
        <v>12</v>
      </c>
      <c r="C5" s="7">
        <v>5000000</v>
      </c>
    </row>
    <row r="6" spans="1:4" x14ac:dyDescent="0.2">
      <c r="B6" s="7"/>
      <c r="C6" s="7"/>
    </row>
    <row r="7" spans="1:4" x14ac:dyDescent="0.2">
      <c r="B7" s="7" t="s">
        <v>13</v>
      </c>
      <c r="C7" s="7">
        <f>+C4-C5</f>
        <v>25000000</v>
      </c>
    </row>
    <row r="8" spans="1:4" x14ac:dyDescent="0.2">
      <c r="B8" s="7" t="s">
        <v>14</v>
      </c>
      <c r="C8" s="7">
        <f>10*12</f>
        <v>120</v>
      </c>
    </row>
    <row r="9" spans="1:4" x14ac:dyDescent="0.2">
      <c r="B9" s="7" t="s">
        <v>36</v>
      </c>
      <c r="C9" s="7">
        <v>900000000</v>
      </c>
    </row>
    <row r="10" spans="1:4" x14ac:dyDescent="0.2">
      <c r="B10" t="s">
        <v>37</v>
      </c>
      <c r="C10">
        <f>25000000/900000000</f>
        <v>2.7777777777777776E-2</v>
      </c>
    </row>
    <row r="11" spans="1:4" x14ac:dyDescent="0.2">
      <c r="B11" s="7"/>
      <c r="C11" s="7"/>
    </row>
    <row r="12" spans="1:4" x14ac:dyDescent="0.2">
      <c r="B12" s="9" t="s">
        <v>16</v>
      </c>
      <c r="C12" s="9" t="s">
        <v>17</v>
      </c>
      <c r="D12" s="9" t="s">
        <v>35</v>
      </c>
    </row>
    <row r="13" spans="1:4" x14ac:dyDescent="0.2">
      <c r="A13">
        <v>1</v>
      </c>
      <c r="B13" s="7">
        <f>+C4</f>
        <v>30000000</v>
      </c>
      <c r="C13" s="7">
        <f t="shared" ref="C13:C22" si="0">+D13*$C$10</f>
        <v>2500000</v>
      </c>
      <c r="D13" s="7">
        <f>900000000/10</f>
        <v>90000000</v>
      </c>
    </row>
    <row r="14" spans="1:4" x14ac:dyDescent="0.2">
      <c r="A14">
        <v>2</v>
      </c>
      <c r="B14" s="7">
        <f>+B13-C13</f>
        <v>27500000</v>
      </c>
      <c r="C14" s="7">
        <f t="shared" si="0"/>
        <v>2500000</v>
      </c>
      <c r="D14" s="7">
        <f t="shared" ref="D14:D22" si="1">900000000/10</f>
        <v>90000000</v>
      </c>
    </row>
    <row r="15" spans="1:4" x14ac:dyDescent="0.2">
      <c r="A15">
        <v>3</v>
      </c>
      <c r="B15" s="7">
        <f t="shared" ref="B15:B22" si="2">+B14-C14</f>
        <v>25000000</v>
      </c>
      <c r="C15" s="7">
        <f t="shared" si="0"/>
        <v>2500000</v>
      </c>
      <c r="D15" s="7">
        <f t="shared" si="1"/>
        <v>90000000</v>
      </c>
    </row>
    <row r="16" spans="1:4" x14ac:dyDescent="0.2">
      <c r="A16">
        <v>4</v>
      </c>
      <c r="B16" s="7">
        <f t="shared" si="2"/>
        <v>22500000</v>
      </c>
      <c r="C16" s="7">
        <f t="shared" si="0"/>
        <v>2500000</v>
      </c>
      <c r="D16" s="7">
        <f t="shared" si="1"/>
        <v>90000000</v>
      </c>
    </row>
    <row r="17" spans="1:4" x14ac:dyDescent="0.2">
      <c r="A17">
        <v>5</v>
      </c>
      <c r="B17" s="7">
        <f t="shared" si="2"/>
        <v>20000000</v>
      </c>
      <c r="C17" s="7">
        <f t="shared" si="0"/>
        <v>2500000</v>
      </c>
      <c r="D17" s="7">
        <f t="shared" si="1"/>
        <v>90000000</v>
      </c>
    </row>
    <row r="18" spans="1:4" x14ac:dyDescent="0.2">
      <c r="A18">
        <v>6</v>
      </c>
      <c r="B18" s="7">
        <f t="shared" si="2"/>
        <v>17500000</v>
      </c>
      <c r="C18" s="7">
        <f t="shared" si="0"/>
        <v>2500000</v>
      </c>
      <c r="D18" s="7">
        <f t="shared" si="1"/>
        <v>90000000</v>
      </c>
    </row>
    <row r="19" spans="1:4" x14ac:dyDescent="0.2">
      <c r="A19">
        <v>7</v>
      </c>
      <c r="B19" s="7">
        <f t="shared" si="2"/>
        <v>15000000</v>
      </c>
      <c r="C19" s="7">
        <f t="shared" si="0"/>
        <v>2500000</v>
      </c>
      <c r="D19" s="7">
        <f t="shared" si="1"/>
        <v>90000000</v>
      </c>
    </row>
    <row r="20" spans="1:4" x14ac:dyDescent="0.2">
      <c r="A20">
        <v>8</v>
      </c>
      <c r="B20" s="7">
        <f t="shared" si="2"/>
        <v>12500000</v>
      </c>
      <c r="C20" s="7">
        <f t="shared" si="0"/>
        <v>2500000</v>
      </c>
      <c r="D20" s="7">
        <f t="shared" si="1"/>
        <v>90000000</v>
      </c>
    </row>
    <row r="21" spans="1:4" x14ac:dyDescent="0.2">
      <c r="A21">
        <v>9</v>
      </c>
      <c r="B21" s="7">
        <f t="shared" si="2"/>
        <v>10000000</v>
      </c>
      <c r="C21" s="7">
        <f t="shared" si="0"/>
        <v>2500000</v>
      </c>
      <c r="D21" s="7">
        <f t="shared" si="1"/>
        <v>90000000</v>
      </c>
    </row>
    <row r="22" spans="1:4" x14ac:dyDescent="0.2">
      <c r="A22">
        <v>10</v>
      </c>
      <c r="B22" s="7">
        <f t="shared" si="2"/>
        <v>7500000</v>
      </c>
      <c r="C22" s="7">
        <f t="shared" si="0"/>
        <v>2500000</v>
      </c>
      <c r="D22" s="7">
        <f t="shared" si="1"/>
        <v>90000000</v>
      </c>
    </row>
    <row r="23" spans="1:4" x14ac:dyDescent="0.2">
      <c r="A23">
        <v>11</v>
      </c>
      <c r="B23" s="7">
        <f>+B22-C22</f>
        <v>5000000</v>
      </c>
      <c r="C23" s="7"/>
      <c r="D23" s="7"/>
    </row>
    <row r="24" spans="1:4" x14ac:dyDescent="0.2">
      <c r="D24" s="7"/>
    </row>
    <row r="25" spans="1:4" x14ac:dyDescent="0.2">
      <c r="D25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35" sqref="D35"/>
    </sheetView>
  </sheetViews>
  <sheetFormatPr baseColWidth="10" defaultRowHeight="15" x14ac:dyDescent="0.2"/>
  <cols>
    <col min="2" max="2" width="26.5" bestFit="1" customWidth="1"/>
    <col min="3" max="3" width="16.5" bestFit="1" customWidth="1"/>
  </cols>
  <sheetData>
    <row r="1" spans="1:5" x14ac:dyDescent="0.2">
      <c r="A1" s="7"/>
      <c r="B1" s="7" t="s">
        <v>10</v>
      </c>
      <c r="C1" s="7" t="s">
        <v>45</v>
      </c>
      <c r="D1" s="7"/>
      <c r="E1" s="7"/>
    </row>
    <row r="2" spans="1:5" x14ac:dyDescent="0.2">
      <c r="A2" s="7"/>
      <c r="B2" s="7" t="s">
        <v>9</v>
      </c>
      <c r="C2" s="7">
        <v>5000000</v>
      </c>
      <c r="D2" s="7"/>
      <c r="E2" s="7"/>
    </row>
    <row r="3" spans="1:5" x14ac:dyDescent="0.2">
      <c r="A3" s="7"/>
      <c r="B3" s="7" t="s">
        <v>12</v>
      </c>
      <c r="C3" s="7">
        <v>500000</v>
      </c>
      <c r="D3" s="7"/>
      <c r="E3" s="7"/>
    </row>
    <row r="4" spans="1:5" x14ac:dyDescent="0.2">
      <c r="A4" s="7"/>
      <c r="B4" s="7"/>
      <c r="C4" s="7"/>
      <c r="D4" s="7"/>
      <c r="E4" s="7"/>
    </row>
    <row r="5" spans="1:5" x14ac:dyDescent="0.2">
      <c r="A5" s="7"/>
      <c r="B5" s="7" t="s">
        <v>13</v>
      </c>
      <c r="C5" s="7">
        <f>+C2-C3</f>
        <v>4500000</v>
      </c>
      <c r="D5" s="7"/>
      <c r="E5" s="7"/>
    </row>
    <row r="6" spans="1:5" x14ac:dyDescent="0.2">
      <c r="A6" s="7"/>
      <c r="B6" s="7" t="s">
        <v>14</v>
      </c>
      <c r="C6" s="7">
        <f>5*12</f>
        <v>60</v>
      </c>
      <c r="D6" s="7"/>
      <c r="E6" s="7"/>
    </row>
    <row r="7" spans="1:5" x14ac:dyDescent="0.2">
      <c r="A7" s="7"/>
      <c r="B7" s="7" t="s">
        <v>15</v>
      </c>
      <c r="C7" s="7">
        <f>+C5/C6</f>
        <v>75000</v>
      </c>
      <c r="D7" s="7"/>
      <c r="E7" s="7"/>
    </row>
    <row r="8" spans="1:5" x14ac:dyDescent="0.2">
      <c r="A8" s="7"/>
      <c r="B8" s="7"/>
      <c r="C8" s="7"/>
      <c r="D8" s="7"/>
      <c r="E8" s="7"/>
    </row>
    <row r="9" spans="1:5" x14ac:dyDescent="0.2">
      <c r="A9" s="7"/>
      <c r="B9" s="9" t="s">
        <v>16</v>
      </c>
      <c r="C9" s="9" t="s">
        <v>17</v>
      </c>
      <c r="D9" s="7"/>
      <c r="E9" s="7"/>
    </row>
    <row r="10" spans="1:5" x14ac:dyDescent="0.2">
      <c r="A10" s="7">
        <v>1</v>
      </c>
      <c r="B10" s="7">
        <f>+C2</f>
        <v>5000000</v>
      </c>
      <c r="C10" s="7">
        <f>+C7*12</f>
        <v>900000</v>
      </c>
      <c r="D10" s="7"/>
      <c r="E10" s="7"/>
    </row>
    <row r="11" spans="1:5" x14ac:dyDescent="0.2">
      <c r="A11" s="7">
        <v>2</v>
      </c>
      <c r="B11" s="7">
        <f>+B10-C10</f>
        <v>4100000</v>
      </c>
      <c r="C11" s="7">
        <f>+C10</f>
        <v>900000</v>
      </c>
      <c r="D11" s="7"/>
      <c r="E11" s="7"/>
    </row>
    <row r="12" spans="1:5" x14ac:dyDescent="0.2">
      <c r="A12" s="7">
        <v>3</v>
      </c>
      <c r="B12" s="7">
        <f t="shared" ref="B12:B15" si="0">+B11-C11</f>
        <v>3200000</v>
      </c>
      <c r="C12" s="7">
        <f t="shared" ref="C12:C14" si="1">+C11</f>
        <v>900000</v>
      </c>
      <c r="D12" s="7"/>
      <c r="E12" s="7"/>
    </row>
    <row r="13" spans="1:5" x14ac:dyDescent="0.2">
      <c r="A13" s="7">
        <v>4</v>
      </c>
      <c r="B13" s="7">
        <f t="shared" si="0"/>
        <v>2300000</v>
      </c>
      <c r="C13" s="7">
        <f t="shared" si="1"/>
        <v>900000</v>
      </c>
      <c r="D13" s="7"/>
      <c r="E13" s="7"/>
    </row>
    <row r="14" spans="1:5" x14ac:dyDescent="0.2">
      <c r="A14" s="7">
        <v>5</v>
      </c>
      <c r="B14" s="7">
        <f t="shared" si="0"/>
        <v>1400000</v>
      </c>
      <c r="C14" s="7">
        <f t="shared" si="1"/>
        <v>900000</v>
      </c>
      <c r="D14" s="7"/>
      <c r="E14" s="7"/>
    </row>
    <row r="15" spans="1:5" x14ac:dyDescent="0.2">
      <c r="A15" s="8">
        <v>6</v>
      </c>
      <c r="B15" s="8">
        <f t="shared" si="0"/>
        <v>500000</v>
      </c>
      <c r="C15" s="7"/>
      <c r="D15" s="7"/>
      <c r="E1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VIDA UTIL</vt:lpstr>
      <vt:lpstr>LINEA RECTA</vt:lpstr>
      <vt:lpstr>SUMA DE DIGITOS</vt:lpstr>
      <vt:lpstr>REDUCCIÓN DE SALDOS</vt:lpstr>
      <vt:lpstr>UNIDADES DE PRODUCCION</vt:lpstr>
      <vt:lpstr>EJERCICIO EJEMPLO DETERIORO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Microsoft Office User</cp:lastModifiedBy>
  <dcterms:created xsi:type="dcterms:W3CDTF">2018-02-27T15:51:50Z</dcterms:created>
  <dcterms:modified xsi:type="dcterms:W3CDTF">2018-09-18T19:26:54Z</dcterms:modified>
</cp:coreProperties>
</file>