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OVA CONTABILIDAD II\Documentos entregables\Claudia\OVA CONTABILIDAD II\UNIDAD 3\8. GUION DE VIDEOS\"/>
    </mc:Choice>
  </mc:AlternateContent>
  <bookViews>
    <workbookView xWindow="0" yWindow="0" windowWidth="28800" windowHeight="12435" activeTab="5"/>
  </bookViews>
  <sheets>
    <sheet name="VIDA UTIL" sheetId="1" r:id="rId1"/>
    <sheet name="LINEA RECTA" sheetId="2" r:id="rId2"/>
    <sheet name="SUMA DE DIGITOS" sheetId="3" r:id="rId3"/>
    <sheet name="REDUCCIÓN DE SALDOS" sheetId="4" r:id="rId4"/>
    <sheet name="UNIDADES DE PRODUCCION" sheetId="5" r:id="rId5"/>
    <sheet name="EJERCICIO EJEMPLO DETERIORO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6" l="1"/>
  <c r="C6" i="6"/>
  <c r="C5" i="6"/>
  <c r="C7" i="6" s="1"/>
  <c r="C10" i="6" s="1"/>
  <c r="K24" i="2"/>
  <c r="K23" i="2"/>
  <c r="K22" i="2"/>
  <c r="J22" i="2"/>
  <c r="E10" i="2"/>
  <c r="D10" i="2"/>
  <c r="C14" i="5"/>
  <c r="C21" i="5"/>
  <c r="C22" i="5"/>
  <c r="D14" i="5"/>
  <c r="D15" i="5"/>
  <c r="C15" i="5" s="1"/>
  <c r="D16" i="5"/>
  <c r="C16" i="5" s="1"/>
  <c r="D17" i="5"/>
  <c r="C17" i="5" s="1"/>
  <c r="D18" i="5"/>
  <c r="C18" i="5" s="1"/>
  <c r="D19" i="5"/>
  <c r="C19" i="5" s="1"/>
  <c r="D20" i="5"/>
  <c r="C20" i="5" s="1"/>
  <c r="D21" i="5"/>
  <c r="D22" i="5"/>
  <c r="D13" i="5"/>
  <c r="C13" i="5" s="1"/>
  <c r="C10" i="5"/>
  <c r="C8" i="5"/>
  <c r="B13" i="5"/>
  <c r="C7" i="5"/>
  <c r="B17" i="4"/>
  <c r="C24" i="3"/>
  <c r="C23" i="3"/>
  <c r="C22" i="3"/>
  <c r="C21" i="3"/>
  <c r="C2" i="4"/>
  <c r="C3" i="4"/>
  <c r="B4" i="4" s="1"/>
  <c r="D2" i="4"/>
  <c r="A17" i="4"/>
  <c r="B13" i="4"/>
  <c r="B12" i="4"/>
  <c r="C25" i="3"/>
  <c r="G5" i="3"/>
  <c r="F5" i="3"/>
  <c r="E5" i="3"/>
  <c r="D5" i="3"/>
  <c r="E9" i="3"/>
  <c r="B21" i="3"/>
  <c r="C17" i="3"/>
  <c r="C16" i="3"/>
  <c r="C5" i="3"/>
  <c r="C9" i="3"/>
  <c r="C6" i="2"/>
  <c r="B10" i="2"/>
  <c r="C5" i="2"/>
  <c r="C7" i="2" s="1"/>
  <c r="C10" i="2" s="1"/>
  <c r="B11" i="6" l="1"/>
  <c r="B12" i="6" s="1"/>
  <c r="B13" i="6" s="1"/>
  <c r="B14" i="6" s="1"/>
  <c r="B15" i="6" s="1"/>
  <c r="C11" i="6"/>
  <c r="C12" i="6" s="1"/>
  <c r="C13" i="6" s="1"/>
  <c r="C14" i="6" s="1"/>
  <c r="B14" i="5"/>
  <c r="B15" i="5" s="1"/>
  <c r="B16" i="5" s="1"/>
  <c r="B17" i="5" s="1"/>
  <c r="B18" i="5" s="1"/>
  <c r="B19" i="5" s="1"/>
  <c r="B20" i="5" s="1"/>
  <c r="B21" i="5" s="1"/>
  <c r="B22" i="5" s="1"/>
  <c r="B23" i="5" s="1"/>
  <c r="A18" i="4"/>
  <c r="B22" i="3"/>
  <c r="B11" i="2"/>
  <c r="C11" i="2"/>
  <c r="C12" i="2" s="1"/>
  <c r="C13" i="2" s="1"/>
  <c r="C14" i="2" s="1"/>
  <c r="C4" i="1"/>
  <c r="C3" i="1"/>
  <c r="C2" i="1"/>
  <c r="B18" i="4" l="1"/>
  <c r="A19" i="4" s="1"/>
  <c r="B23" i="3"/>
  <c r="B12" i="2"/>
  <c r="B13" i="2" s="1"/>
  <c r="B14" i="2" s="1"/>
  <c r="B15" i="2" s="1"/>
  <c r="B19" i="4" l="1"/>
  <c r="A20" i="4" s="1"/>
  <c r="B24" i="3"/>
  <c r="B20" i="4" l="1"/>
  <c r="A21" i="4" s="1"/>
  <c r="B25" i="3"/>
  <c r="B21" i="4" l="1"/>
  <c r="A22" i="4" s="1"/>
  <c r="B26" i="3"/>
</calcChain>
</file>

<file path=xl/sharedStrings.xml><?xml version="1.0" encoding="utf-8"?>
<sst xmlns="http://schemas.openxmlformats.org/spreadsheetml/2006/main" count="83" uniqueCount="46">
  <si>
    <t>Activo</t>
  </si>
  <si>
    <t>Vida útil</t>
  </si>
  <si>
    <t>20 años</t>
  </si>
  <si>
    <t>Barcos, trenes, aviones, maquinaria, equipo y bienes muebles</t>
  </si>
  <si>
    <t>10 años</t>
  </si>
  <si>
    <t>Vehículos automotores y computadores</t>
  </si>
  <si>
    <t>5 años</t>
  </si>
  <si>
    <t>Meses</t>
  </si>
  <si>
    <t>Inmuebles, edificios, oficinas, casas, apartamento, bodegas (incluidos los oleoductos)</t>
  </si>
  <si>
    <t>Valor del activo:</t>
  </si>
  <si>
    <t>Tipo de activo:</t>
  </si>
  <si>
    <t>Vehículo</t>
  </si>
  <si>
    <t>Valor de salvamento:</t>
  </si>
  <si>
    <t>Base a depreciar</t>
  </si>
  <si>
    <t>Vida útil en meses</t>
  </si>
  <si>
    <t>Valor mensual depreciación:</t>
  </si>
  <si>
    <t>Valor Activo</t>
  </si>
  <si>
    <t>Depreciación año</t>
  </si>
  <si>
    <t>V= Vida útil del activo</t>
  </si>
  <si>
    <t>Suma de dígitos = (V(V+1))/2</t>
  </si>
  <si>
    <t>(V / suma de dígitos)*valor del activo</t>
  </si>
  <si>
    <t>Para vehículos:</t>
  </si>
  <si>
    <t>Suma de dígitos = (5(5+1))/2 =</t>
  </si>
  <si>
    <t>El porcentaje se calcula cada año con la vida util restante</t>
  </si>
  <si>
    <t>4 años</t>
  </si>
  <si>
    <t>3 años</t>
  </si>
  <si>
    <t>2 años</t>
  </si>
  <si>
    <t>1 año</t>
  </si>
  <si>
    <t>De acuerdo con el procentaje</t>
  </si>
  <si>
    <t>Tasa de depreciación = 1- (Valor de salvamento/Valor activo)1/n</t>
  </si>
  <si>
    <t>Donde n es el la vida útil del activo</t>
  </si>
  <si>
    <t>1 - (15.000.000/52.000.000) 1/5</t>
  </si>
  <si>
    <t>1 -</t>
  </si>
  <si>
    <t xml:space="preserve">Tasa de depreciación = </t>
  </si>
  <si>
    <t>Maquinaria</t>
  </si>
  <si>
    <t>Unidades Producidas</t>
  </si>
  <si>
    <t>Unidades a producir en la VU</t>
  </si>
  <si>
    <t>Tasa a aplicar  (Base a depreciar sobre unidades)</t>
  </si>
  <si>
    <t>Crédito a la cuenta del Activo Fijo</t>
  </si>
  <si>
    <t>$29.800.000</t>
  </si>
  <si>
    <t>Débito a la cuenta de Depreciación</t>
  </si>
  <si>
    <t>$ 22.200.000</t>
  </si>
  <si>
    <t xml:space="preserve">Caja </t>
  </si>
  <si>
    <t>$25.000.000</t>
  </si>
  <si>
    <t>Ingreso por venta de activo fijo</t>
  </si>
  <si>
    <t>Computador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</si>
</sst>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Times New Roman"/>
      <family val="1"/>
    </font>
    <font>
      <sz val="10"/>
      <color rgb="FF7F7F7F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</fills>
  <borders count="7">
    <border>
      <left/>
      <right/>
      <top/>
      <bottom/>
      <diagonal/>
    </border>
    <border>
      <left style="medium">
        <color rgb="FFE0E0E0"/>
      </left>
      <right style="thin">
        <color rgb="FF000000"/>
      </right>
      <top style="medium">
        <color rgb="FFFFFFFF"/>
      </top>
      <bottom style="medium">
        <color rgb="FFE0E0E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E0E0E0"/>
      </bottom>
      <diagonal/>
    </border>
    <border>
      <left style="medium">
        <color rgb="FFE0E0E0"/>
      </left>
      <right style="thin">
        <color rgb="FF000000"/>
      </right>
      <top style="thin">
        <color rgb="FF000000"/>
      </top>
      <bottom style="medium">
        <color rgb="FFE0E0E0"/>
      </bottom>
      <diagonal/>
    </border>
    <border>
      <left style="thin">
        <color rgb="FF000000"/>
      </left>
      <right style="thin">
        <color rgb="FF000000"/>
      </right>
      <top style="medium">
        <color rgb="FFFFFFFF"/>
      </top>
      <bottom style="medium">
        <color rgb="FFE0E0E0"/>
      </bottom>
      <diagonal/>
    </border>
    <border>
      <left style="thin">
        <color rgb="FF000000"/>
      </left>
      <right style="thin">
        <color rgb="FF000000"/>
      </right>
      <top style="medium">
        <color rgb="FFFFFFFF"/>
      </top>
      <bottom style="thin">
        <color rgb="FF000000"/>
      </bottom>
      <diagonal/>
    </border>
    <border>
      <left style="medium">
        <color rgb="FFE0E0E0"/>
      </left>
      <right style="thin">
        <color rgb="FF000000"/>
      </right>
      <top style="medium">
        <color rgb="FFFFFFFF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2" xfId="0" applyFont="1" applyFill="1" applyBorder="1" applyAlignment="1">
      <alignment horizontal="left" wrapText="1" indent="2"/>
    </xf>
    <xf numFmtId="0" fontId="3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left" vertical="top" wrapText="1" indent="2"/>
    </xf>
    <xf numFmtId="0" fontId="4" fillId="2" borderId="1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left" vertical="top" wrapText="1" indent="2"/>
    </xf>
    <xf numFmtId="0" fontId="4" fillId="2" borderId="6" xfId="0" applyFont="1" applyFill="1" applyBorder="1" applyAlignment="1">
      <alignment horizontal="center" vertical="top" wrapText="1"/>
    </xf>
    <xf numFmtId="3" fontId="0" fillId="0" borderId="0" xfId="0" applyNumberFormat="1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10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D17" sqref="D17"/>
    </sheetView>
  </sheetViews>
  <sheetFormatPr baseColWidth="10" defaultRowHeight="15" x14ac:dyDescent="0.25"/>
  <cols>
    <col min="1" max="1" width="31.5703125" bestFit="1" customWidth="1"/>
    <col min="2" max="2" width="7.28515625" bestFit="1" customWidth="1"/>
    <col min="3" max="3" width="6.42578125" bestFit="1" customWidth="1"/>
  </cols>
  <sheetData>
    <row r="1" spans="1:3" ht="15.75" thickBot="1" x14ac:dyDescent="0.3">
      <c r="A1" s="1" t="s">
        <v>0</v>
      </c>
      <c r="B1" s="2" t="s">
        <v>1</v>
      </c>
      <c r="C1" s="2" t="s">
        <v>7</v>
      </c>
    </row>
    <row r="2" spans="1:3" ht="34.5" thickBot="1" x14ac:dyDescent="0.3">
      <c r="A2" s="3" t="s">
        <v>8</v>
      </c>
      <c r="B2" s="4" t="s">
        <v>2</v>
      </c>
      <c r="C2" s="4">
        <f>20*12</f>
        <v>240</v>
      </c>
    </row>
    <row r="3" spans="1:3" ht="23.25" thickBot="1" x14ac:dyDescent="0.3">
      <c r="A3" s="3" t="s">
        <v>3</v>
      </c>
      <c r="B3" s="4" t="s">
        <v>4</v>
      </c>
      <c r="C3" s="4">
        <f>10*12</f>
        <v>120</v>
      </c>
    </row>
    <row r="4" spans="1:3" x14ac:dyDescent="0.25">
      <c r="A4" s="5" t="s">
        <v>5</v>
      </c>
      <c r="B4" s="6" t="s">
        <v>6</v>
      </c>
      <c r="C4" s="6">
        <f>5*12</f>
        <v>60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sqref="A1:E15"/>
    </sheetView>
  </sheetViews>
  <sheetFormatPr baseColWidth="10" defaultRowHeight="15" x14ac:dyDescent="0.25"/>
  <cols>
    <col min="1" max="1" width="11.42578125" style="7"/>
    <col min="2" max="2" width="26.5703125" style="7" bestFit="1" customWidth="1"/>
    <col min="3" max="3" width="20.7109375" style="7" bestFit="1" customWidth="1"/>
    <col min="4" max="8" width="11.42578125" style="7"/>
    <col min="9" max="9" width="31.85546875" style="7" bestFit="1" customWidth="1"/>
    <col min="10" max="10" width="13" style="7" bestFit="1" customWidth="1"/>
    <col min="11" max="16384" width="11.42578125" style="7"/>
  </cols>
  <sheetData>
    <row r="1" spans="1:11" x14ac:dyDescent="0.25">
      <c r="B1" s="7" t="s">
        <v>10</v>
      </c>
      <c r="C1" s="7" t="s">
        <v>11</v>
      </c>
    </row>
    <row r="2" spans="1:11" x14ac:dyDescent="0.25">
      <c r="B2" s="7" t="s">
        <v>9</v>
      </c>
      <c r="C2" s="7">
        <v>52000000</v>
      </c>
    </row>
    <row r="3" spans="1:11" x14ac:dyDescent="0.25">
      <c r="B3" s="7" t="s">
        <v>12</v>
      </c>
      <c r="C3" s="7">
        <v>15000000</v>
      </c>
    </row>
    <row r="5" spans="1:11" x14ac:dyDescent="0.25">
      <c r="B5" s="7" t="s">
        <v>13</v>
      </c>
      <c r="C5" s="7">
        <f>+C2-C3</f>
        <v>37000000</v>
      </c>
    </row>
    <row r="6" spans="1:11" x14ac:dyDescent="0.25">
      <c r="B6" s="7" t="s">
        <v>14</v>
      </c>
      <c r="C6" s="7">
        <f>5*12</f>
        <v>60</v>
      </c>
    </row>
    <row r="7" spans="1:11" x14ac:dyDescent="0.25">
      <c r="B7" s="7" t="s">
        <v>15</v>
      </c>
      <c r="C7" s="7">
        <f>+C5/C6</f>
        <v>616666.66666666663</v>
      </c>
    </row>
    <row r="9" spans="1:11" x14ac:dyDescent="0.25">
      <c r="B9" s="9" t="s">
        <v>16</v>
      </c>
      <c r="C9" s="9" t="s">
        <v>17</v>
      </c>
    </row>
    <row r="10" spans="1:11" x14ac:dyDescent="0.25">
      <c r="A10" s="7">
        <v>1</v>
      </c>
      <c r="B10" s="7">
        <f>+C2</f>
        <v>52000000</v>
      </c>
      <c r="C10" s="7">
        <f>+C7*12</f>
        <v>7400000</v>
      </c>
      <c r="D10" s="7">
        <f>+C10*3</f>
        <v>22200000</v>
      </c>
      <c r="E10" s="7">
        <f>+B10-D10</f>
        <v>29800000</v>
      </c>
    </row>
    <row r="11" spans="1:11" x14ac:dyDescent="0.25">
      <c r="A11" s="7">
        <v>2</v>
      </c>
      <c r="B11" s="7">
        <f>+B10-C10</f>
        <v>44600000</v>
      </c>
      <c r="C11" s="7">
        <f>+C10</f>
        <v>7400000</v>
      </c>
    </row>
    <row r="12" spans="1:11" x14ac:dyDescent="0.25">
      <c r="A12" s="7">
        <v>3</v>
      </c>
      <c r="B12" s="7">
        <f t="shared" ref="B12:B15" si="0">+B11-C11</f>
        <v>37200000</v>
      </c>
      <c r="C12" s="7">
        <f t="shared" ref="C12:C15" si="1">+C11</f>
        <v>7400000</v>
      </c>
    </row>
    <row r="13" spans="1:11" x14ac:dyDescent="0.25">
      <c r="A13" s="7">
        <v>4</v>
      </c>
      <c r="B13" s="7">
        <f t="shared" si="0"/>
        <v>29800000</v>
      </c>
      <c r="C13" s="7">
        <f t="shared" si="1"/>
        <v>7400000</v>
      </c>
    </row>
    <row r="14" spans="1:11" x14ac:dyDescent="0.25">
      <c r="A14" s="7">
        <v>5</v>
      </c>
      <c r="B14" s="7">
        <f t="shared" si="0"/>
        <v>22400000</v>
      </c>
      <c r="C14" s="7">
        <f t="shared" si="1"/>
        <v>7400000</v>
      </c>
    </row>
    <row r="15" spans="1:11" ht="15.75" x14ac:dyDescent="0.25">
      <c r="A15" s="8">
        <v>6</v>
      </c>
      <c r="B15" s="8">
        <f t="shared" si="0"/>
        <v>15000000</v>
      </c>
      <c r="I15" s="15"/>
      <c r="J15"/>
      <c r="K15"/>
    </row>
    <row r="16" spans="1:11" ht="15.75" x14ac:dyDescent="0.25">
      <c r="I16" s="15" t="s">
        <v>38</v>
      </c>
      <c r="J16"/>
      <c r="K16" s="15" t="s">
        <v>39</v>
      </c>
    </row>
    <row r="17" spans="9:11" ht="15.75" x14ac:dyDescent="0.25">
      <c r="I17" s="15" t="s">
        <v>40</v>
      </c>
      <c r="J17" s="15" t="s">
        <v>41</v>
      </c>
      <c r="K17"/>
    </row>
    <row r="18" spans="9:11" ht="15.75" x14ac:dyDescent="0.25">
      <c r="I18" s="15" t="s">
        <v>42</v>
      </c>
      <c r="J18" s="15" t="s">
        <v>43</v>
      </c>
      <c r="K18"/>
    </row>
    <row r="19" spans="9:11" ht="15.75" x14ac:dyDescent="0.25">
      <c r="I19" s="15" t="s">
        <v>44</v>
      </c>
      <c r="J19"/>
      <c r="K19" s="15" t="s">
        <v>43</v>
      </c>
    </row>
    <row r="20" spans="9:11" ht="15.75" x14ac:dyDescent="0.25">
      <c r="I20" s="15"/>
      <c r="J20"/>
      <c r="K20"/>
    </row>
    <row r="22" spans="9:11" x14ac:dyDescent="0.25">
      <c r="J22" s="7">
        <f>22200000+25000000</f>
        <v>47200000</v>
      </c>
      <c r="K22" s="7">
        <f>29800000+25000000</f>
        <v>54800000</v>
      </c>
    </row>
    <row r="23" spans="9:11" x14ac:dyDescent="0.25">
      <c r="K23" s="7">
        <f>+K22-J22</f>
        <v>7600000</v>
      </c>
    </row>
    <row r="24" spans="9:11" x14ac:dyDescent="0.25">
      <c r="K24" s="7">
        <f>+K23+J22</f>
        <v>54800000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C25" sqref="C25"/>
    </sheetView>
  </sheetViews>
  <sheetFormatPr baseColWidth="10" defaultRowHeight="15" x14ac:dyDescent="0.25"/>
  <cols>
    <col min="1" max="1" width="2" bestFit="1" customWidth="1"/>
    <col min="2" max="2" width="26.5703125" bestFit="1" customWidth="1"/>
    <col min="3" max="3" width="16.42578125" bestFit="1" customWidth="1"/>
  </cols>
  <sheetData>
    <row r="1" spans="1:7" x14ac:dyDescent="0.25">
      <c r="B1" s="11" t="s">
        <v>18</v>
      </c>
    </row>
    <row r="2" spans="1:7" x14ac:dyDescent="0.25">
      <c r="B2" s="11"/>
    </row>
    <row r="3" spans="1:7" x14ac:dyDescent="0.25">
      <c r="B3" s="11" t="s">
        <v>19</v>
      </c>
    </row>
    <row r="4" spans="1:7" x14ac:dyDescent="0.25">
      <c r="B4" s="11"/>
      <c r="C4" s="14" t="s">
        <v>23</v>
      </c>
      <c r="D4" s="14"/>
      <c r="E4" s="14"/>
      <c r="F4" s="14"/>
      <c r="G4" s="14"/>
    </row>
    <row r="5" spans="1:7" ht="25.5" x14ac:dyDescent="0.25">
      <c r="B5" s="11" t="s">
        <v>20</v>
      </c>
      <c r="C5" s="12">
        <f>5/15</f>
        <v>0.33333333333333331</v>
      </c>
      <c r="D5" s="12">
        <f>4/C9</f>
        <v>0.26666666666666666</v>
      </c>
      <c r="E5" s="12">
        <f>3/C9</f>
        <v>0.2</v>
      </c>
      <c r="F5" s="12">
        <f>2/C9</f>
        <v>0.13333333333333333</v>
      </c>
      <c r="G5" s="12">
        <f>1/15</f>
        <v>6.6666666666666666E-2</v>
      </c>
    </row>
    <row r="6" spans="1:7" x14ac:dyDescent="0.25">
      <c r="B6" s="11"/>
      <c r="C6" s="13" t="s">
        <v>6</v>
      </c>
      <c r="D6" s="13" t="s">
        <v>24</v>
      </c>
      <c r="E6" s="13" t="s">
        <v>25</v>
      </c>
      <c r="F6" s="13" t="s">
        <v>26</v>
      </c>
      <c r="G6" s="13" t="s">
        <v>27</v>
      </c>
    </row>
    <row r="7" spans="1:7" x14ac:dyDescent="0.25">
      <c r="B7" s="11" t="s">
        <v>21</v>
      </c>
    </row>
    <row r="8" spans="1:7" x14ac:dyDescent="0.25">
      <c r="B8" s="11"/>
    </row>
    <row r="9" spans="1:7" ht="25.5" x14ac:dyDescent="0.25">
      <c r="B9" s="11" t="s">
        <v>22</v>
      </c>
      <c r="C9">
        <f>+(5*(5+1))/2</f>
        <v>15</v>
      </c>
      <c r="D9" s="11"/>
      <c r="E9">
        <f>+(5*(5+1))/2</f>
        <v>15</v>
      </c>
    </row>
    <row r="12" spans="1:7" x14ac:dyDescent="0.25">
      <c r="A12" s="7"/>
      <c r="B12" s="7" t="s">
        <v>10</v>
      </c>
      <c r="C12" s="7" t="s">
        <v>11</v>
      </c>
    </row>
    <row r="13" spans="1:7" x14ac:dyDescent="0.25">
      <c r="A13" s="7"/>
      <c r="B13" s="7" t="s">
        <v>9</v>
      </c>
      <c r="C13" s="7">
        <v>52000000</v>
      </c>
    </row>
    <row r="14" spans="1:7" x14ac:dyDescent="0.25">
      <c r="A14" s="7"/>
      <c r="B14" s="7" t="s">
        <v>12</v>
      </c>
      <c r="C14" s="7">
        <v>15000000</v>
      </c>
    </row>
    <row r="15" spans="1:7" x14ac:dyDescent="0.25">
      <c r="A15" s="7"/>
      <c r="B15" s="7"/>
      <c r="C15" s="7"/>
    </row>
    <row r="16" spans="1:7" x14ac:dyDescent="0.25">
      <c r="A16" s="7"/>
      <c r="B16" s="7" t="s">
        <v>13</v>
      </c>
      <c r="C16" s="7">
        <f>+C13-C14</f>
        <v>37000000</v>
      </c>
    </row>
    <row r="17" spans="1:3" x14ac:dyDescent="0.25">
      <c r="A17" s="7"/>
      <c r="B17" s="7" t="s">
        <v>14</v>
      </c>
      <c r="C17" s="7">
        <f>5*12</f>
        <v>60</v>
      </c>
    </row>
    <row r="18" spans="1:3" x14ac:dyDescent="0.25">
      <c r="A18" s="7"/>
      <c r="B18" s="7" t="s">
        <v>15</v>
      </c>
      <c r="C18" s="7" t="s">
        <v>28</v>
      </c>
    </row>
    <row r="19" spans="1:3" x14ac:dyDescent="0.25">
      <c r="A19" s="7"/>
      <c r="B19" s="7"/>
      <c r="C19" s="7"/>
    </row>
    <row r="20" spans="1:3" x14ac:dyDescent="0.25">
      <c r="A20" s="7"/>
      <c r="B20" s="9" t="s">
        <v>16</v>
      </c>
      <c r="C20" s="9" t="s">
        <v>17</v>
      </c>
    </row>
    <row r="21" spans="1:3" x14ac:dyDescent="0.25">
      <c r="A21" s="7">
        <v>1</v>
      </c>
      <c r="B21" s="7">
        <f>+C13</f>
        <v>52000000</v>
      </c>
      <c r="C21" s="7">
        <f>+C16*C5</f>
        <v>12333333.333333332</v>
      </c>
    </row>
    <row r="22" spans="1:3" x14ac:dyDescent="0.25">
      <c r="A22" s="7">
        <v>2</v>
      </c>
      <c r="B22" s="7">
        <f>+B21-C21</f>
        <v>39666666.666666672</v>
      </c>
      <c r="C22" s="7">
        <f>+C16*D5</f>
        <v>9866666.666666666</v>
      </c>
    </row>
    <row r="23" spans="1:3" x14ac:dyDescent="0.25">
      <c r="A23" s="7">
        <v>3</v>
      </c>
      <c r="B23" s="7">
        <f t="shared" ref="B23:B26" si="0">+B22-C22</f>
        <v>29800000.000000007</v>
      </c>
      <c r="C23" s="7">
        <f>+C16*E5</f>
        <v>7400000</v>
      </c>
    </row>
    <row r="24" spans="1:3" x14ac:dyDescent="0.25">
      <c r="A24" s="7">
        <v>4</v>
      </c>
      <c r="B24" s="7">
        <f t="shared" si="0"/>
        <v>22400000.000000007</v>
      </c>
      <c r="C24" s="7">
        <f>+C16*F5</f>
        <v>4933333.333333333</v>
      </c>
    </row>
    <row r="25" spans="1:3" x14ac:dyDescent="0.25">
      <c r="A25" s="7">
        <v>5</v>
      </c>
      <c r="B25" s="7">
        <f t="shared" si="0"/>
        <v>17466666.666666675</v>
      </c>
      <c r="C25" s="7">
        <f>+C16*G5</f>
        <v>2466666.6666666665</v>
      </c>
    </row>
    <row r="26" spans="1:3" x14ac:dyDescent="0.25">
      <c r="A26" s="8">
        <v>6</v>
      </c>
      <c r="B26" s="8">
        <f t="shared" si="0"/>
        <v>15000000.000000009</v>
      </c>
      <c r="C26" s="7"/>
    </row>
  </sheetData>
  <mergeCells count="1">
    <mergeCell ref="C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8" sqref="A8:B22"/>
    </sheetView>
  </sheetViews>
  <sheetFormatPr baseColWidth="10" defaultRowHeight="15" x14ac:dyDescent="0.25"/>
  <cols>
    <col min="1" max="1" width="20.85546875" customWidth="1"/>
    <col min="2" max="2" width="27.85546875" bestFit="1" customWidth="1"/>
  </cols>
  <sheetData>
    <row r="1" spans="1:4" ht="89.25" x14ac:dyDescent="0.25">
      <c r="A1" s="10" t="s">
        <v>29</v>
      </c>
      <c r="B1" t="s">
        <v>31</v>
      </c>
    </row>
    <row r="2" spans="1:4" ht="25.5" x14ac:dyDescent="0.25">
      <c r="A2" s="10" t="s">
        <v>30</v>
      </c>
      <c r="B2" t="s">
        <v>32</v>
      </c>
      <c r="C2">
        <f>15000000/52000000</f>
        <v>0.28846153846153844</v>
      </c>
      <c r="D2">
        <f>1/5</f>
        <v>0.2</v>
      </c>
    </row>
    <row r="3" spans="1:4" x14ac:dyDescent="0.25">
      <c r="A3" s="10"/>
      <c r="B3" t="s">
        <v>32</v>
      </c>
      <c r="C3">
        <f>POWER(C2,D2)</f>
        <v>0.77986168379122278</v>
      </c>
    </row>
    <row r="4" spans="1:4" x14ac:dyDescent="0.25">
      <c r="A4" s="10" t="s">
        <v>33</v>
      </c>
      <c r="B4">
        <f>1-C3</f>
        <v>0.22013831620877722</v>
      </c>
    </row>
    <row r="5" spans="1:4" x14ac:dyDescent="0.25">
      <c r="A5" s="10"/>
    </row>
    <row r="6" spans="1:4" x14ac:dyDescent="0.25">
      <c r="A6" s="10"/>
    </row>
    <row r="8" spans="1:4" x14ac:dyDescent="0.25">
      <c r="A8" s="7" t="s">
        <v>10</v>
      </c>
      <c r="B8" s="7" t="s">
        <v>11</v>
      </c>
    </row>
    <row r="9" spans="1:4" x14ac:dyDescent="0.25">
      <c r="A9" s="7" t="s">
        <v>9</v>
      </c>
      <c r="B9" s="7">
        <v>52000000</v>
      </c>
    </row>
    <row r="10" spans="1:4" x14ac:dyDescent="0.25">
      <c r="A10" s="7" t="s">
        <v>12</v>
      </c>
      <c r="B10" s="7">
        <v>15000000</v>
      </c>
    </row>
    <row r="11" spans="1:4" x14ac:dyDescent="0.25">
      <c r="A11" s="7"/>
      <c r="B11" s="7"/>
    </row>
    <row r="12" spans="1:4" x14ac:dyDescent="0.25">
      <c r="A12" s="7" t="s">
        <v>13</v>
      </c>
      <c r="B12" s="7">
        <f>+B9-B10</f>
        <v>37000000</v>
      </c>
    </row>
    <row r="13" spans="1:4" x14ac:dyDescent="0.25">
      <c r="A13" s="7" t="s">
        <v>14</v>
      </c>
      <c r="B13" s="7">
        <f>5*12</f>
        <v>60</v>
      </c>
    </row>
    <row r="14" spans="1:4" x14ac:dyDescent="0.25">
      <c r="A14" s="7" t="s">
        <v>15</v>
      </c>
      <c r="B14" s="7" t="s">
        <v>28</v>
      </c>
    </row>
    <row r="15" spans="1:4" x14ac:dyDescent="0.25">
      <c r="A15" s="7"/>
      <c r="B15" s="7"/>
    </row>
    <row r="16" spans="1:4" x14ac:dyDescent="0.25">
      <c r="A16" s="9" t="s">
        <v>16</v>
      </c>
      <c r="B16" s="9" t="s">
        <v>17</v>
      </c>
    </row>
    <row r="17" spans="1:2" x14ac:dyDescent="0.25">
      <c r="A17" s="7">
        <f>+B9</f>
        <v>52000000</v>
      </c>
      <c r="B17" s="7">
        <f>+B9*B4</f>
        <v>11447192.442856416</v>
      </c>
    </row>
    <row r="18" spans="1:2" x14ac:dyDescent="0.25">
      <c r="A18" s="7">
        <f>+A17-B17</f>
        <v>40552807.557143584</v>
      </c>
      <c r="B18" s="7">
        <f>+A18*B4</f>
        <v>8927226.7731681652</v>
      </c>
    </row>
    <row r="19" spans="1:2" x14ac:dyDescent="0.25">
      <c r="A19" s="7">
        <f t="shared" ref="A19:A22" si="0">+A18-B18</f>
        <v>31625580.783975419</v>
      </c>
      <c r="B19" s="7">
        <f>+A19*B4</f>
        <v>6962002.102909009</v>
      </c>
    </row>
    <row r="20" spans="1:2" x14ac:dyDescent="0.25">
      <c r="A20" s="7">
        <f t="shared" si="0"/>
        <v>24663578.681066409</v>
      </c>
      <c r="B20" s="7">
        <f>+A20*B4</f>
        <v>5429398.6825326532</v>
      </c>
    </row>
    <row r="21" spans="1:2" x14ac:dyDescent="0.25">
      <c r="A21" s="7">
        <f t="shared" si="0"/>
        <v>19234179.998533756</v>
      </c>
      <c r="B21" s="7">
        <f>+A21*B4</f>
        <v>4234179.9985337621</v>
      </c>
    </row>
    <row r="22" spans="1:2" x14ac:dyDescent="0.25">
      <c r="A22" s="8">
        <f t="shared" si="0"/>
        <v>14999999.999999993</v>
      </c>
      <c r="B22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5"/>
  <sheetViews>
    <sheetView workbookViewId="0">
      <selection activeCell="A3" sqref="A3:D24"/>
    </sheetView>
  </sheetViews>
  <sheetFormatPr baseColWidth="10" defaultRowHeight="15" x14ac:dyDescent="0.25"/>
  <cols>
    <col min="2" max="2" width="44.140625" bestFit="1" customWidth="1"/>
    <col min="3" max="3" width="16.42578125" bestFit="1" customWidth="1"/>
    <col min="4" max="4" width="19.7109375" bestFit="1" customWidth="1"/>
  </cols>
  <sheetData>
    <row r="3" spans="1:4" x14ac:dyDescent="0.25">
      <c r="B3" s="7" t="s">
        <v>10</v>
      </c>
      <c r="C3" s="7" t="s">
        <v>34</v>
      </c>
    </row>
    <row r="4" spans="1:4" x14ac:dyDescent="0.25">
      <c r="B4" s="7" t="s">
        <v>9</v>
      </c>
      <c r="C4" s="7">
        <v>30000000</v>
      </c>
    </row>
    <row r="5" spans="1:4" x14ac:dyDescent="0.25">
      <c r="B5" s="7" t="s">
        <v>12</v>
      </c>
      <c r="C5" s="7">
        <v>5000000</v>
      </c>
    </row>
    <row r="6" spans="1:4" x14ac:dyDescent="0.25">
      <c r="B6" s="7"/>
      <c r="C6" s="7"/>
    </row>
    <row r="7" spans="1:4" x14ac:dyDescent="0.25">
      <c r="B7" s="7" t="s">
        <v>13</v>
      </c>
      <c r="C7" s="7">
        <f>+C4-C5</f>
        <v>25000000</v>
      </c>
    </row>
    <row r="8" spans="1:4" x14ac:dyDescent="0.25">
      <c r="B8" s="7" t="s">
        <v>14</v>
      </c>
      <c r="C8" s="7">
        <f>10*12</f>
        <v>120</v>
      </c>
    </row>
    <row r="9" spans="1:4" x14ac:dyDescent="0.25">
      <c r="B9" s="7" t="s">
        <v>36</v>
      </c>
      <c r="C9" s="7">
        <v>900000000</v>
      </c>
    </row>
    <row r="10" spans="1:4" x14ac:dyDescent="0.25">
      <c r="B10" t="s">
        <v>37</v>
      </c>
      <c r="C10">
        <f>25000000/900000000</f>
        <v>2.7777777777777776E-2</v>
      </c>
    </row>
    <row r="11" spans="1:4" x14ac:dyDescent="0.25">
      <c r="B11" s="7"/>
      <c r="C11" s="7"/>
    </row>
    <row r="12" spans="1:4" x14ac:dyDescent="0.25">
      <c r="B12" s="9" t="s">
        <v>16</v>
      </c>
      <c r="C12" s="9" t="s">
        <v>17</v>
      </c>
      <c r="D12" s="9" t="s">
        <v>35</v>
      </c>
    </row>
    <row r="13" spans="1:4" x14ac:dyDescent="0.25">
      <c r="A13">
        <v>1</v>
      </c>
      <c r="B13" s="7">
        <f>+C4</f>
        <v>30000000</v>
      </c>
      <c r="C13" s="7">
        <f>+D13*$C$10</f>
        <v>2500000</v>
      </c>
      <c r="D13" s="7">
        <f>900000000/10</f>
        <v>90000000</v>
      </c>
    </row>
    <row r="14" spans="1:4" x14ac:dyDescent="0.25">
      <c r="A14">
        <v>2</v>
      </c>
      <c r="B14" s="7">
        <f>+B13-C13</f>
        <v>27500000</v>
      </c>
      <c r="C14" s="7">
        <f>+D14*$C$10</f>
        <v>2500000</v>
      </c>
      <c r="D14" s="7">
        <f t="shared" ref="D14:D22" si="0">900000000/10</f>
        <v>90000000</v>
      </c>
    </row>
    <row r="15" spans="1:4" x14ac:dyDescent="0.25">
      <c r="A15">
        <v>3</v>
      </c>
      <c r="B15" s="7">
        <f t="shared" ref="B15:B22" si="1">+B14-C14</f>
        <v>25000000</v>
      </c>
      <c r="C15" s="7">
        <f>+D15*$C$10</f>
        <v>2500000</v>
      </c>
      <c r="D15" s="7">
        <f t="shared" si="0"/>
        <v>90000000</v>
      </c>
    </row>
    <row r="16" spans="1:4" x14ac:dyDescent="0.25">
      <c r="A16">
        <v>4</v>
      </c>
      <c r="B16" s="7">
        <f t="shared" si="1"/>
        <v>22500000</v>
      </c>
      <c r="C16" s="7">
        <f>+D16*$C$10</f>
        <v>2500000</v>
      </c>
      <c r="D16" s="7">
        <f t="shared" si="0"/>
        <v>90000000</v>
      </c>
    </row>
    <row r="17" spans="1:4" x14ac:dyDescent="0.25">
      <c r="A17">
        <v>5</v>
      </c>
      <c r="B17" s="7">
        <f t="shared" si="1"/>
        <v>20000000</v>
      </c>
      <c r="C17" s="7">
        <f>+D17*$C$10</f>
        <v>2500000</v>
      </c>
      <c r="D17" s="7">
        <f t="shared" si="0"/>
        <v>90000000</v>
      </c>
    </row>
    <row r="18" spans="1:4" x14ac:dyDescent="0.25">
      <c r="A18">
        <v>6</v>
      </c>
      <c r="B18" s="7">
        <f t="shared" si="1"/>
        <v>17500000</v>
      </c>
      <c r="C18" s="7">
        <f>+D18*$C$10</f>
        <v>2500000</v>
      </c>
      <c r="D18" s="7">
        <f t="shared" si="0"/>
        <v>90000000</v>
      </c>
    </row>
    <row r="19" spans="1:4" x14ac:dyDescent="0.25">
      <c r="A19">
        <v>7</v>
      </c>
      <c r="B19" s="7">
        <f t="shared" si="1"/>
        <v>15000000</v>
      </c>
      <c r="C19" s="7">
        <f>+D19*$C$10</f>
        <v>2500000</v>
      </c>
      <c r="D19" s="7">
        <f t="shared" si="0"/>
        <v>90000000</v>
      </c>
    </row>
    <row r="20" spans="1:4" x14ac:dyDescent="0.25">
      <c r="A20">
        <v>8</v>
      </c>
      <c r="B20" s="7">
        <f t="shared" si="1"/>
        <v>12500000</v>
      </c>
      <c r="C20" s="7">
        <f>+D20*$C$10</f>
        <v>2500000</v>
      </c>
      <c r="D20" s="7">
        <f t="shared" si="0"/>
        <v>90000000</v>
      </c>
    </row>
    <row r="21" spans="1:4" x14ac:dyDescent="0.25">
      <c r="A21">
        <v>9</v>
      </c>
      <c r="B21" s="7">
        <f t="shared" si="1"/>
        <v>10000000</v>
      </c>
      <c r="C21" s="7">
        <f>+D21*$C$10</f>
        <v>2500000</v>
      </c>
      <c r="D21" s="7">
        <f t="shared" si="0"/>
        <v>90000000</v>
      </c>
    </row>
    <row r="22" spans="1:4" x14ac:dyDescent="0.25">
      <c r="A22">
        <v>10</v>
      </c>
      <c r="B22" s="7">
        <f t="shared" si="1"/>
        <v>7500000</v>
      </c>
      <c r="C22" s="7">
        <f>+D22*$C$10</f>
        <v>2500000</v>
      </c>
      <c r="D22" s="7">
        <f t="shared" si="0"/>
        <v>90000000</v>
      </c>
    </row>
    <row r="23" spans="1:4" x14ac:dyDescent="0.25">
      <c r="A23">
        <v>11</v>
      </c>
      <c r="B23" s="7">
        <f>+B22-C22</f>
        <v>5000000</v>
      </c>
      <c r="C23" s="7"/>
      <c r="D23" s="7"/>
    </row>
    <row r="24" spans="1:4" x14ac:dyDescent="0.25">
      <c r="D24" s="7"/>
    </row>
    <row r="25" spans="1:4" x14ac:dyDescent="0.25">
      <c r="D25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D35" sqref="D35"/>
    </sheetView>
  </sheetViews>
  <sheetFormatPr baseColWidth="10" defaultRowHeight="15" x14ac:dyDescent="0.25"/>
  <cols>
    <col min="2" max="2" width="26.5703125" bestFit="1" customWidth="1"/>
    <col min="3" max="3" width="16.42578125" bestFit="1" customWidth="1"/>
  </cols>
  <sheetData>
    <row r="1" spans="1:5" x14ac:dyDescent="0.25">
      <c r="A1" s="7"/>
      <c r="B1" s="7" t="s">
        <v>10</v>
      </c>
      <c r="C1" s="7" t="s">
        <v>45</v>
      </c>
      <c r="D1" s="7"/>
      <c r="E1" s="7"/>
    </row>
    <row r="2" spans="1:5" x14ac:dyDescent="0.25">
      <c r="A2" s="7"/>
      <c r="B2" s="7" t="s">
        <v>9</v>
      </c>
      <c r="C2" s="7">
        <v>5000000</v>
      </c>
      <c r="D2" s="7"/>
      <c r="E2" s="7"/>
    </row>
    <row r="3" spans="1:5" x14ac:dyDescent="0.25">
      <c r="A3" s="7"/>
      <c r="B3" s="7" t="s">
        <v>12</v>
      </c>
      <c r="C3" s="7">
        <v>500000</v>
      </c>
      <c r="D3" s="7"/>
      <c r="E3" s="7"/>
    </row>
    <row r="4" spans="1:5" x14ac:dyDescent="0.25">
      <c r="A4" s="7"/>
      <c r="B4" s="7"/>
      <c r="C4" s="7"/>
      <c r="D4" s="7"/>
      <c r="E4" s="7"/>
    </row>
    <row r="5" spans="1:5" x14ac:dyDescent="0.25">
      <c r="A5" s="7"/>
      <c r="B5" s="7" t="s">
        <v>13</v>
      </c>
      <c r="C5" s="7">
        <f>+C2-C3</f>
        <v>4500000</v>
      </c>
      <c r="D5" s="7"/>
      <c r="E5" s="7"/>
    </row>
    <row r="6" spans="1:5" x14ac:dyDescent="0.25">
      <c r="A6" s="7"/>
      <c r="B6" s="7" t="s">
        <v>14</v>
      </c>
      <c r="C6" s="7">
        <f>5*12</f>
        <v>60</v>
      </c>
      <c r="D6" s="7"/>
      <c r="E6" s="7"/>
    </row>
    <row r="7" spans="1:5" x14ac:dyDescent="0.25">
      <c r="A7" s="7"/>
      <c r="B7" s="7" t="s">
        <v>15</v>
      </c>
      <c r="C7" s="7">
        <f>+C5/C6</f>
        <v>75000</v>
      </c>
      <c r="D7" s="7"/>
      <c r="E7" s="7"/>
    </row>
    <row r="8" spans="1:5" x14ac:dyDescent="0.25">
      <c r="A8" s="7"/>
      <c r="B8" s="7"/>
      <c r="C8" s="7"/>
      <c r="D8" s="7"/>
      <c r="E8" s="7"/>
    </row>
    <row r="9" spans="1:5" x14ac:dyDescent="0.25">
      <c r="A9" s="7"/>
      <c r="B9" s="9" t="s">
        <v>16</v>
      </c>
      <c r="C9" s="9" t="s">
        <v>17</v>
      </c>
      <c r="D9" s="7"/>
      <c r="E9" s="7"/>
    </row>
    <row r="10" spans="1:5" x14ac:dyDescent="0.25">
      <c r="A10" s="7">
        <v>1</v>
      </c>
      <c r="B10" s="7">
        <f>+C2</f>
        <v>5000000</v>
      </c>
      <c r="C10" s="7">
        <f>+C7*12</f>
        <v>900000</v>
      </c>
      <c r="D10" s="7"/>
      <c r="E10" s="7"/>
    </row>
    <row r="11" spans="1:5" x14ac:dyDescent="0.25">
      <c r="A11" s="7">
        <v>2</v>
      </c>
      <c r="B11" s="7">
        <f>+B10-C10</f>
        <v>4100000</v>
      </c>
      <c r="C11" s="7">
        <f>+C10</f>
        <v>900000</v>
      </c>
      <c r="D11" s="7"/>
      <c r="E11" s="7"/>
    </row>
    <row r="12" spans="1:5" x14ac:dyDescent="0.25">
      <c r="A12" s="7">
        <v>3</v>
      </c>
      <c r="B12" s="7">
        <f t="shared" ref="B12:B15" si="0">+B11-C11</f>
        <v>3200000</v>
      </c>
      <c r="C12" s="7">
        <f t="shared" ref="C12:C15" si="1">+C11</f>
        <v>900000</v>
      </c>
      <c r="D12" s="7"/>
      <c r="E12" s="7"/>
    </row>
    <row r="13" spans="1:5" x14ac:dyDescent="0.25">
      <c r="A13" s="7">
        <v>4</v>
      </c>
      <c r="B13" s="7">
        <f t="shared" si="0"/>
        <v>2300000</v>
      </c>
      <c r="C13" s="7">
        <f t="shared" si="1"/>
        <v>900000</v>
      </c>
      <c r="D13" s="7"/>
      <c r="E13" s="7"/>
    </row>
    <row r="14" spans="1:5" x14ac:dyDescent="0.25">
      <c r="A14" s="7">
        <v>5</v>
      </c>
      <c r="B14" s="7">
        <f t="shared" si="0"/>
        <v>1400000</v>
      </c>
      <c r="C14" s="7">
        <f t="shared" si="1"/>
        <v>900000</v>
      </c>
      <c r="D14" s="7"/>
      <c r="E14" s="7"/>
    </row>
    <row r="15" spans="1:5" x14ac:dyDescent="0.25">
      <c r="A15" s="8">
        <v>6</v>
      </c>
      <c r="B15" s="8">
        <f t="shared" si="0"/>
        <v>500000</v>
      </c>
      <c r="C15" s="7"/>
      <c r="D15" s="7"/>
      <c r="E15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VIDA UTIL</vt:lpstr>
      <vt:lpstr>LINEA RECTA</vt:lpstr>
      <vt:lpstr>SUMA DE DIGITOS</vt:lpstr>
      <vt:lpstr>REDUCCIÓN DE SALDOS</vt:lpstr>
      <vt:lpstr>UNIDADES DE PRODUCCION</vt:lpstr>
      <vt:lpstr>EJERCICIO EJEMPLO DETERIORO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2018-02-27T15:51:50Z</dcterms:created>
  <dcterms:modified xsi:type="dcterms:W3CDTF">2018-02-27T20:07:27Z</dcterms:modified>
</cp:coreProperties>
</file>