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ack\Back\Contabilidad II\Unidad 3\edd\Edd.app\Contents\Resources\medios\interactividades\p10h8\"/>
    </mc:Choice>
  </mc:AlternateContent>
  <bookViews>
    <workbookView minimized="1" xWindow="0" yWindow="0" windowWidth="20496" windowHeight="834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C22" i="1"/>
  <c r="B22" i="1"/>
  <c r="E21" i="1"/>
  <c r="D21" i="1"/>
  <c r="C21" i="1"/>
  <c r="B21" i="1"/>
  <c r="G20" i="1"/>
  <c r="C20" i="1"/>
  <c r="B20" i="1"/>
  <c r="G19" i="1"/>
  <c r="C19" i="1"/>
  <c r="B19" i="1"/>
  <c r="E18" i="1"/>
  <c r="F18" i="1" s="1"/>
  <c r="D18" i="1"/>
  <c r="C18" i="1"/>
  <c r="B18" i="1"/>
  <c r="G17" i="1"/>
  <c r="C17" i="1"/>
  <c r="B17" i="1"/>
  <c r="E16" i="1"/>
  <c r="D16" i="1"/>
  <c r="F16" i="1" s="1"/>
  <c r="C16" i="1"/>
  <c r="B16" i="1"/>
  <c r="E15" i="1"/>
  <c r="I15" i="1" s="1"/>
  <c r="I16" i="1" s="1"/>
  <c r="I17" i="1" s="1"/>
  <c r="I18" i="1" s="1"/>
  <c r="I19" i="1" s="1"/>
  <c r="I20" i="1" s="1"/>
  <c r="I21" i="1" s="1"/>
  <c r="I22" i="1" s="1"/>
  <c r="D15" i="1"/>
  <c r="C15" i="1"/>
  <c r="B15" i="1"/>
  <c r="F15" i="1" l="1"/>
  <c r="J15" i="1" s="1"/>
  <c r="J16" i="1" s="1"/>
  <c r="F21" i="1"/>
  <c r="D17" i="1"/>
  <c r="J17" i="1"/>
  <c r="J18" i="1" s="1"/>
  <c r="H17" i="1"/>
  <c r="D19" i="1" l="1"/>
  <c r="H19" i="1" s="1"/>
  <c r="J19" i="1" s="1"/>
  <c r="D20" i="1" l="1"/>
  <c r="H20" i="1" s="1"/>
  <c r="J20" i="1" s="1"/>
  <c r="J21" i="1" s="1"/>
  <c r="D22" i="1" l="1"/>
  <c r="H22" i="1" s="1"/>
  <c r="J22" i="1" s="1"/>
</calcChain>
</file>

<file path=xl/sharedStrings.xml><?xml version="1.0" encoding="utf-8"?>
<sst xmlns="http://schemas.openxmlformats.org/spreadsheetml/2006/main" count="94" uniqueCount="36">
  <si>
    <t>COMPRA</t>
  </si>
  <si>
    <t>Calzado para dama ref. 1234 negro</t>
  </si>
  <si>
    <t>Costo unitario</t>
  </si>
  <si>
    <t>VENDE</t>
  </si>
  <si>
    <t>Precio de venta</t>
  </si>
  <si>
    <t>kardex Método Promedio Ponderado</t>
  </si>
  <si>
    <t>VALOR NETO DE REALIZACIÓN</t>
  </si>
  <si>
    <t>FECHA</t>
  </si>
  <si>
    <t>DETALLE</t>
  </si>
  <si>
    <t>VR. UNIT</t>
  </si>
  <si>
    <t>ENTRADAS</t>
  </si>
  <si>
    <t>SALIDAS</t>
  </si>
  <si>
    <t>SALDO</t>
  </si>
  <si>
    <t>PRECIO ESTIMADO  DE VENTA</t>
  </si>
  <si>
    <t>GASTOS DE VENTAS</t>
  </si>
  <si>
    <t>VNR</t>
  </si>
  <si>
    <t>Q.</t>
  </si>
  <si>
    <t>VR.</t>
  </si>
  <si>
    <t>En este caso, no se requiere ajuste, ya que el costo contabilizado es menor al VNR</t>
  </si>
  <si>
    <t>Al final del ejercicio esl costo promedio es</t>
  </si>
  <si>
    <t>Costo unitario promedio</t>
  </si>
  <si>
    <t>Para hacer la medición de los activos bajo NIIF, se debe tomar el menor valor entre el costo y el valor neto de realización.</t>
  </si>
  <si>
    <t>Valor neto de realización</t>
  </si>
  <si>
    <t>VNR=Precio estimado de ventas- gastos necesarios para poner el producto en venta</t>
  </si>
  <si>
    <t>Gasto unitario por deterioro de inventarios</t>
  </si>
  <si>
    <t>Gasto total</t>
  </si>
  <si>
    <t>Valor unitario</t>
  </si>
  <si>
    <t>Fecha</t>
  </si>
  <si>
    <t>Detalle</t>
  </si>
  <si>
    <t>Entradas</t>
  </si>
  <si>
    <t>Salidas</t>
  </si>
  <si>
    <t>Saldo</t>
  </si>
  <si>
    <t>Kardex Método Promedio Ponderado</t>
  </si>
  <si>
    <t>Precio estimado de venta</t>
  </si>
  <si>
    <t>Gastos de ventas</t>
  </si>
  <si>
    <t>Al final del ejercicio, el costo promedio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</si>
</sst>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14" fontId="0" fillId="0" borderId="0" xfId="0" applyNumberFormat="1"/>
    <xf numFmtId="3" fontId="0" fillId="0" borderId="0" xfId="0" applyNumberFormat="1" applyBorder="1"/>
    <xf numFmtId="0" fontId="1" fillId="0" borderId="5" xfId="0" applyFont="1" applyBorder="1"/>
    <xf numFmtId="0" fontId="1" fillId="0" borderId="6" xfId="0" applyFont="1" applyBorder="1"/>
    <xf numFmtId="3" fontId="1" fillId="0" borderId="6" xfId="0" applyNumberFormat="1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0" fillId="0" borderId="8" xfId="0" applyNumberFormat="1" applyBorder="1"/>
    <xf numFmtId="3" fontId="0" fillId="0" borderId="4" xfId="0" applyNumberFormat="1" applyBorder="1"/>
    <xf numFmtId="14" fontId="0" fillId="0" borderId="11" xfId="0" applyNumberFormat="1" applyBorder="1"/>
    <xf numFmtId="0" fontId="0" fillId="0" borderId="12" xfId="0" applyBorder="1"/>
    <xf numFmtId="3" fontId="0" fillId="0" borderId="12" xfId="0" applyNumberFormat="1" applyBorder="1"/>
    <xf numFmtId="3" fontId="0" fillId="0" borderId="11" xfId="0" applyNumberFormat="1" applyBorder="1"/>
    <xf numFmtId="3" fontId="2" fillId="0" borderId="0" xfId="0" applyNumberFormat="1" applyFont="1"/>
    <xf numFmtId="3" fontId="0" fillId="0" borderId="0" xfId="0" applyNumberFormat="1"/>
    <xf numFmtId="0" fontId="0" fillId="0" borderId="9" xfId="0" applyBorder="1"/>
    <xf numFmtId="0" fontId="0" fillId="0" borderId="10" xfId="0" applyBorder="1"/>
    <xf numFmtId="3" fontId="0" fillId="0" borderId="10" xfId="0" applyNumberFormat="1" applyBorder="1"/>
    <xf numFmtId="3" fontId="0" fillId="0" borderId="9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22" workbookViewId="0">
      <selection activeCell="L25" sqref="L25:N37"/>
    </sheetView>
  </sheetViews>
  <sheetFormatPr baseColWidth="10" defaultRowHeight="14.4" x14ac:dyDescent="0.3"/>
  <cols>
    <col min="3" max="3" width="8.88671875" bestFit="1" customWidth="1"/>
    <col min="5" max="5" width="8" customWidth="1"/>
    <col min="6" max="6" width="11.109375" customWidth="1"/>
    <col min="12" max="12" width="27.109375" bestFit="1" customWidth="1"/>
    <col min="13" max="13" width="22.109375" customWidth="1"/>
    <col min="14" max="14" width="24.44140625" customWidth="1"/>
  </cols>
  <sheetData>
    <row r="2" spans="2:14" x14ac:dyDescent="0.3">
      <c r="H2" s="1"/>
      <c r="I2" s="1"/>
    </row>
    <row r="3" spans="2:14" x14ac:dyDescent="0.3">
      <c r="B3" s="2">
        <v>43070</v>
      </c>
      <c r="C3" t="s">
        <v>0</v>
      </c>
      <c r="D3">
        <v>100</v>
      </c>
      <c r="E3" t="s">
        <v>1</v>
      </c>
      <c r="F3" t="s">
        <v>2</v>
      </c>
      <c r="G3" s="3">
        <v>120000</v>
      </c>
      <c r="I3" s="1"/>
    </row>
    <row r="4" spans="2:14" x14ac:dyDescent="0.3">
      <c r="B4" s="2">
        <v>43074</v>
      </c>
      <c r="C4" t="s">
        <v>0</v>
      </c>
      <c r="D4">
        <v>500</v>
      </c>
      <c r="E4" t="s">
        <v>1</v>
      </c>
      <c r="F4" t="s">
        <v>2</v>
      </c>
      <c r="G4" s="3">
        <v>100000</v>
      </c>
      <c r="I4" s="1"/>
    </row>
    <row r="5" spans="2:14" x14ac:dyDescent="0.3">
      <c r="B5" s="2">
        <v>43079</v>
      </c>
      <c r="C5" t="s">
        <v>3</v>
      </c>
      <c r="D5">
        <v>50</v>
      </c>
      <c r="E5" t="s">
        <v>1</v>
      </c>
      <c r="F5" t="s">
        <v>4</v>
      </c>
      <c r="G5" s="3">
        <v>250000</v>
      </c>
      <c r="I5" s="1"/>
    </row>
    <row r="6" spans="2:14" x14ac:dyDescent="0.3">
      <c r="B6" s="2">
        <v>43084</v>
      </c>
      <c r="C6" t="s">
        <v>0</v>
      </c>
      <c r="D6">
        <v>180</v>
      </c>
      <c r="E6" t="s">
        <v>1</v>
      </c>
      <c r="F6" t="s">
        <v>2</v>
      </c>
      <c r="G6" s="3">
        <v>95000</v>
      </c>
      <c r="I6" s="1"/>
    </row>
    <row r="7" spans="2:14" x14ac:dyDescent="0.3">
      <c r="B7" s="2">
        <v>43089</v>
      </c>
      <c r="C7" t="s">
        <v>3</v>
      </c>
      <c r="D7">
        <v>300</v>
      </c>
      <c r="E7" t="s">
        <v>1</v>
      </c>
      <c r="F7" t="s">
        <v>4</v>
      </c>
      <c r="G7" s="3">
        <v>250000</v>
      </c>
      <c r="I7" s="1"/>
    </row>
    <row r="8" spans="2:14" x14ac:dyDescent="0.3">
      <c r="B8" s="2">
        <v>43094</v>
      </c>
      <c r="C8" t="s">
        <v>3</v>
      </c>
      <c r="D8">
        <v>100</v>
      </c>
      <c r="E8" t="s">
        <v>1</v>
      </c>
      <c r="F8" t="s">
        <v>4</v>
      </c>
      <c r="G8" s="3">
        <v>250000</v>
      </c>
      <c r="I8" s="1"/>
    </row>
    <row r="9" spans="2:14" x14ac:dyDescent="0.3">
      <c r="B9" s="2">
        <v>43096</v>
      </c>
      <c r="C9" t="s">
        <v>0</v>
      </c>
      <c r="D9">
        <v>20</v>
      </c>
      <c r="E9" t="s">
        <v>1</v>
      </c>
      <c r="F9" t="s">
        <v>2</v>
      </c>
      <c r="G9" s="3">
        <v>180000</v>
      </c>
      <c r="I9" s="1"/>
    </row>
    <row r="10" spans="2:14" x14ac:dyDescent="0.3">
      <c r="B10" s="2">
        <v>43099</v>
      </c>
      <c r="C10" t="s">
        <v>3</v>
      </c>
      <c r="D10">
        <v>100</v>
      </c>
      <c r="E10" t="s">
        <v>1</v>
      </c>
      <c r="F10" t="s">
        <v>4</v>
      </c>
      <c r="G10" s="3">
        <v>250000</v>
      </c>
      <c r="I10" s="1"/>
    </row>
    <row r="11" spans="2:14" ht="15" thickBot="1" x14ac:dyDescent="0.35"/>
    <row r="12" spans="2:14" ht="15" thickBot="1" x14ac:dyDescent="0.35">
      <c r="B12" s="43" t="s">
        <v>5</v>
      </c>
      <c r="C12" s="43"/>
      <c r="D12" s="43"/>
      <c r="E12" s="43"/>
      <c r="F12" s="43"/>
      <c r="G12" s="43"/>
      <c r="H12" s="43"/>
      <c r="I12" s="43"/>
      <c r="J12" s="43"/>
      <c r="L12" s="25" t="s">
        <v>6</v>
      </c>
      <c r="M12" s="26"/>
      <c r="N12" s="27"/>
    </row>
    <row r="13" spans="2:14" ht="15" thickBot="1" x14ac:dyDescent="0.35">
      <c r="B13" s="4" t="s">
        <v>7</v>
      </c>
      <c r="C13" s="5" t="s">
        <v>8</v>
      </c>
      <c r="D13" s="6" t="s">
        <v>9</v>
      </c>
      <c r="E13" s="44" t="s">
        <v>10</v>
      </c>
      <c r="F13" s="45"/>
      <c r="G13" s="44" t="s">
        <v>11</v>
      </c>
      <c r="H13" s="45"/>
      <c r="I13" s="44" t="s">
        <v>12</v>
      </c>
      <c r="J13" s="45"/>
      <c r="L13" s="7" t="s">
        <v>13</v>
      </c>
      <c r="M13" s="7" t="s">
        <v>14</v>
      </c>
      <c r="N13" s="7" t="s">
        <v>15</v>
      </c>
    </row>
    <row r="14" spans="2:14" ht="15" thickBot="1" x14ac:dyDescent="0.35">
      <c r="B14" s="8"/>
      <c r="C14" s="9"/>
      <c r="D14" s="10"/>
      <c r="E14" s="11" t="s">
        <v>16</v>
      </c>
      <c r="F14" s="12" t="s">
        <v>17</v>
      </c>
      <c r="G14" s="12" t="s">
        <v>16</v>
      </c>
      <c r="H14" s="12" t="s">
        <v>17</v>
      </c>
      <c r="I14" s="12" t="s">
        <v>16</v>
      </c>
      <c r="J14" s="12" t="s">
        <v>17</v>
      </c>
      <c r="L14" s="13">
        <v>250000</v>
      </c>
      <c r="M14" s="14">
        <v>21000</v>
      </c>
      <c r="N14" s="14">
        <v>229000</v>
      </c>
    </row>
    <row r="15" spans="2:14" x14ac:dyDescent="0.3">
      <c r="B15" s="15">
        <f t="shared" ref="B15:C22" si="0">+B3</f>
        <v>43070</v>
      </c>
      <c r="C15" s="16" t="str">
        <f t="shared" si="0"/>
        <v>COMPRA</v>
      </c>
      <c r="D15" s="17">
        <f>+G3</f>
        <v>120000</v>
      </c>
      <c r="E15" s="18">
        <f>+D3</f>
        <v>100</v>
      </c>
      <c r="F15" s="17">
        <f>+E15*D15</f>
        <v>12000000</v>
      </c>
      <c r="G15" s="17"/>
      <c r="H15" s="17"/>
      <c r="I15" s="17">
        <f>+E15</f>
        <v>100</v>
      </c>
      <c r="J15" s="17">
        <f>+F15</f>
        <v>12000000</v>
      </c>
    </row>
    <row r="16" spans="2:14" x14ac:dyDescent="0.3">
      <c r="B16" s="15">
        <f t="shared" si="0"/>
        <v>43074</v>
      </c>
      <c r="C16" s="16" t="str">
        <f t="shared" si="0"/>
        <v>COMPRA</v>
      </c>
      <c r="D16" s="17">
        <f>+G4</f>
        <v>100000</v>
      </c>
      <c r="E16" s="18">
        <f>+D4</f>
        <v>500</v>
      </c>
      <c r="F16" s="17">
        <f>+E16*D16</f>
        <v>50000000</v>
      </c>
      <c r="G16" s="17"/>
      <c r="H16" s="17"/>
      <c r="I16" s="17">
        <f>+I15+E16-G16</f>
        <v>600</v>
      </c>
      <c r="J16" s="17">
        <f>+J15+F16-H16</f>
        <v>62000000</v>
      </c>
      <c r="L16" t="s">
        <v>18</v>
      </c>
    </row>
    <row r="17" spans="2:14" x14ac:dyDescent="0.3">
      <c r="B17" s="15">
        <f t="shared" si="0"/>
        <v>43079</v>
      </c>
      <c r="C17" s="16" t="str">
        <f t="shared" si="0"/>
        <v>VENDE</v>
      </c>
      <c r="D17" s="17">
        <f>+J16/I16</f>
        <v>103333.33333333333</v>
      </c>
      <c r="E17" s="18"/>
      <c r="F17" s="17"/>
      <c r="G17" s="17">
        <f>+D5</f>
        <v>50</v>
      </c>
      <c r="H17" s="17">
        <f>+G17*D17</f>
        <v>5166666.666666666</v>
      </c>
      <c r="I17" s="17">
        <f t="shared" ref="I17:J22" si="1">+I16+E17-G17</f>
        <v>550</v>
      </c>
      <c r="J17" s="17">
        <f t="shared" si="1"/>
        <v>56833333.333333336</v>
      </c>
    </row>
    <row r="18" spans="2:14" x14ac:dyDescent="0.3">
      <c r="B18" s="15">
        <f t="shared" si="0"/>
        <v>43084</v>
      </c>
      <c r="C18" s="16" t="str">
        <f t="shared" si="0"/>
        <v>COMPRA</v>
      </c>
      <c r="D18" s="17">
        <f>+G6</f>
        <v>95000</v>
      </c>
      <c r="E18" s="18">
        <f>+D6</f>
        <v>180</v>
      </c>
      <c r="F18" s="17">
        <f>+E18*D18</f>
        <v>17100000</v>
      </c>
      <c r="G18" s="17"/>
      <c r="H18" s="17"/>
      <c r="I18" s="17">
        <f t="shared" si="1"/>
        <v>730</v>
      </c>
      <c r="J18" s="17">
        <f t="shared" si="1"/>
        <v>73933333.333333343</v>
      </c>
      <c r="L18" t="s">
        <v>19</v>
      </c>
      <c r="N18" s="19">
        <v>26444227.005870841</v>
      </c>
    </row>
    <row r="19" spans="2:14" x14ac:dyDescent="0.3">
      <c r="B19" s="15">
        <f t="shared" si="0"/>
        <v>43089</v>
      </c>
      <c r="C19" s="16" t="str">
        <f t="shared" si="0"/>
        <v>VENDE</v>
      </c>
      <c r="D19" s="17">
        <f>+J18/I18</f>
        <v>101278.53881278539</v>
      </c>
      <c r="E19" s="18"/>
      <c r="F19" s="17"/>
      <c r="G19" s="17">
        <f>+D7</f>
        <v>300</v>
      </c>
      <c r="H19" s="17">
        <f>+G19*D19</f>
        <v>30383561.643835619</v>
      </c>
      <c r="I19" s="17">
        <f t="shared" si="1"/>
        <v>430</v>
      </c>
      <c r="J19" s="17">
        <f t="shared" si="1"/>
        <v>43549771.689497724</v>
      </c>
      <c r="N19" s="20">
        <v>250</v>
      </c>
    </row>
    <row r="20" spans="2:14" ht="15" thickBot="1" x14ac:dyDescent="0.35">
      <c r="B20" s="15">
        <f t="shared" si="0"/>
        <v>43094</v>
      </c>
      <c r="C20" s="16" t="str">
        <f t="shared" si="0"/>
        <v>VENDE</v>
      </c>
      <c r="D20" s="17">
        <f>+J19/I19</f>
        <v>101278.53881278541</v>
      </c>
      <c r="E20" s="18"/>
      <c r="F20" s="17"/>
      <c r="G20" s="17">
        <f>+D8</f>
        <v>100</v>
      </c>
      <c r="H20" s="17">
        <f>+G20*D20</f>
        <v>10127853.881278541</v>
      </c>
      <c r="I20" s="17">
        <f t="shared" si="1"/>
        <v>330</v>
      </c>
      <c r="J20" s="17">
        <f t="shared" si="1"/>
        <v>33421917.808219183</v>
      </c>
    </row>
    <row r="21" spans="2:14" ht="15" thickBot="1" x14ac:dyDescent="0.35">
      <c r="B21" s="15">
        <f t="shared" si="0"/>
        <v>43096</v>
      </c>
      <c r="C21" s="16" t="str">
        <f t="shared" si="0"/>
        <v>COMPRA</v>
      </c>
      <c r="D21" s="17">
        <f>+G9</f>
        <v>180000</v>
      </c>
      <c r="E21" s="18">
        <f>+D9</f>
        <v>20</v>
      </c>
      <c r="F21" s="17">
        <f>+E21*D21</f>
        <v>3600000</v>
      </c>
      <c r="G21" s="17"/>
      <c r="H21" s="17"/>
      <c r="I21" s="17">
        <f t="shared" si="1"/>
        <v>350</v>
      </c>
      <c r="J21" s="17">
        <f t="shared" si="1"/>
        <v>37021917.80821918</v>
      </c>
      <c r="L21" t="s">
        <v>20</v>
      </c>
      <c r="N21" s="13">
        <v>105776.90802348337</v>
      </c>
    </row>
    <row r="22" spans="2:14" x14ac:dyDescent="0.3">
      <c r="B22" s="15">
        <f t="shared" si="0"/>
        <v>43099</v>
      </c>
      <c r="C22" s="16" t="str">
        <f t="shared" si="0"/>
        <v>VENDE</v>
      </c>
      <c r="D22" s="17">
        <f>+J21/I21</f>
        <v>105776.90802348337</v>
      </c>
      <c r="E22" s="18"/>
      <c r="F22" s="17"/>
      <c r="G22" s="17">
        <f>+D10</f>
        <v>100</v>
      </c>
      <c r="H22" s="17">
        <f>+G22*D22</f>
        <v>10577690.802348336</v>
      </c>
      <c r="I22" s="17">
        <f t="shared" si="1"/>
        <v>250</v>
      </c>
      <c r="J22" s="17">
        <f t="shared" si="1"/>
        <v>26444227.005870841</v>
      </c>
    </row>
    <row r="23" spans="2:14" ht="15" thickBot="1" x14ac:dyDescent="0.35">
      <c r="B23" s="21"/>
      <c r="C23" s="22"/>
      <c r="D23" s="23"/>
      <c r="E23" s="24"/>
      <c r="F23" s="23"/>
      <c r="G23" s="23"/>
      <c r="H23" s="23"/>
      <c r="I23" s="23"/>
      <c r="J23" s="23"/>
    </row>
    <row r="24" spans="2:14" ht="15" thickBot="1" x14ac:dyDescent="0.35"/>
    <row r="25" spans="2:14" ht="15" thickBot="1" x14ac:dyDescent="0.35">
      <c r="B25" t="s">
        <v>21</v>
      </c>
      <c r="L25" s="40" t="s">
        <v>6</v>
      </c>
      <c r="M25" s="41"/>
      <c r="N25" s="42"/>
    </row>
    <row r="26" spans="2:14" ht="15" thickBot="1" x14ac:dyDescent="0.35">
      <c r="L26" s="7" t="s">
        <v>13</v>
      </c>
      <c r="M26" s="7" t="s">
        <v>14</v>
      </c>
      <c r="N26" s="7" t="s">
        <v>15</v>
      </c>
    </row>
    <row r="27" spans="2:14" ht="15" thickBot="1" x14ac:dyDescent="0.35">
      <c r="L27" s="13">
        <v>125000</v>
      </c>
      <c r="M27" s="14">
        <v>21000</v>
      </c>
      <c r="N27" s="14">
        <v>104000</v>
      </c>
    </row>
    <row r="28" spans="2:14" x14ac:dyDescent="0.3">
      <c r="B28" t="s">
        <v>15</v>
      </c>
      <c r="C28" t="s">
        <v>22</v>
      </c>
    </row>
    <row r="29" spans="2:14" x14ac:dyDescent="0.3">
      <c r="B29" t="s">
        <v>23</v>
      </c>
      <c r="L29" t="s">
        <v>18</v>
      </c>
    </row>
    <row r="31" spans="2:14" x14ac:dyDescent="0.3">
      <c r="L31" t="s">
        <v>19</v>
      </c>
      <c r="N31" s="19">
        <v>0</v>
      </c>
    </row>
    <row r="32" spans="2:14" x14ac:dyDescent="0.3">
      <c r="N32" s="20">
        <v>0</v>
      </c>
    </row>
    <row r="33" spans="12:14" ht="15" thickBot="1" x14ac:dyDescent="0.35"/>
    <row r="34" spans="12:14" ht="15" thickBot="1" x14ac:dyDescent="0.35">
      <c r="L34" t="s">
        <v>20</v>
      </c>
      <c r="N34" s="13">
        <v>105776.90802348337</v>
      </c>
    </row>
    <row r="36" spans="12:14" ht="15" thickBot="1" x14ac:dyDescent="0.35">
      <c r="L36" t="s">
        <v>24</v>
      </c>
      <c r="N36" s="20">
        <v>1776.9080234833673</v>
      </c>
    </row>
    <row r="37" spans="12:14" ht="15" thickBot="1" x14ac:dyDescent="0.35">
      <c r="L37" t="s">
        <v>25</v>
      </c>
      <c r="N37" s="13">
        <v>444227.00587084179</v>
      </c>
    </row>
  </sheetData>
  <mergeCells count="5">
    <mergeCell ref="L25:N25"/>
    <mergeCell ref="B12:J12"/>
    <mergeCell ref="E13:F13"/>
    <mergeCell ref="G13:H13"/>
    <mergeCell ref="I13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Q36"/>
  <sheetViews>
    <sheetView tabSelected="1" topLeftCell="F1" workbookViewId="0">
      <selection activeCell="M10" sqref="M10:S38"/>
    </sheetView>
  </sheetViews>
  <sheetFormatPr baseColWidth="10" defaultRowHeight="14.4" x14ac:dyDescent="0.3"/>
  <cols>
    <col min="1" max="1" width="3.109375" customWidth="1"/>
    <col min="2" max="2" width="7.77734375" customWidth="1"/>
    <col min="3" max="4" width="11.5546875" style="39"/>
    <col min="5" max="5" width="13.77734375" style="39" customWidth="1"/>
    <col min="6" max="11" width="11.5546875" style="39"/>
    <col min="12" max="12" width="7.88671875" customWidth="1"/>
    <col min="13" max="13" width="11.33203125" customWidth="1"/>
    <col min="14" max="14" width="11.6640625" customWidth="1"/>
    <col min="15" max="15" width="26.88671875" customWidth="1"/>
    <col min="16" max="16" width="21.21875" customWidth="1"/>
    <col min="17" max="17" width="23" customWidth="1"/>
    <col min="18" max="18" width="11.5546875" customWidth="1"/>
  </cols>
  <sheetData>
    <row r="12" spans="3:17" ht="22.2" customHeight="1" thickBot="1" x14ac:dyDescent="0.35">
      <c r="C12" s="46" t="s">
        <v>32</v>
      </c>
      <c r="D12" s="46"/>
      <c r="E12" s="46"/>
      <c r="F12" s="46"/>
      <c r="G12" s="46"/>
      <c r="H12" s="46"/>
      <c r="I12" s="46"/>
      <c r="J12" s="46"/>
      <c r="K12" s="46"/>
      <c r="O12" s="53" t="s">
        <v>22</v>
      </c>
      <c r="P12" s="53"/>
      <c r="Q12" s="53"/>
    </row>
    <row r="13" spans="3:17" ht="15" thickBot="1" x14ac:dyDescent="0.35">
      <c r="C13" s="50" t="s">
        <v>27</v>
      </c>
      <c r="D13" s="50" t="s">
        <v>28</v>
      </c>
      <c r="E13" s="50" t="s">
        <v>26</v>
      </c>
      <c r="F13" s="47" t="s">
        <v>29</v>
      </c>
      <c r="G13" s="48"/>
      <c r="H13" s="47" t="s">
        <v>30</v>
      </c>
      <c r="I13" s="48"/>
      <c r="J13" s="49" t="s">
        <v>31</v>
      </c>
      <c r="K13" s="48"/>
      <c r="O13" s="8" t="s">
        <v>33</v>
      </c>
      <c r="P13" s="8" t="s">
        <v>34</v>
      </c>
      <c r="Q13" s="8" t="s">
        <v>15</v>
      </c>
    </row>
    <row r="14" spans="3:17" ht="15" thickBot="1" x14ac:dyDescent="0.35">
      <c r="C14" s="51"/>
      <c r="D14" s="51"/>
      <c r="E14" s="51"/>
      <c r="F14" s="28" t="s">
        <v>16</v>
      </c>
      <c r="G14" s="29" t="s">
        <v>17</v>
      </c>
      <c r="H14" s="30" t="s">
        <v>16</v>
      </c>
      <c r="I14" s="28" t="s">
        <v>17</v>
      </c>
      <c r="J14" s="28" t="s">
        <v>16</v>
      </c>
      <c r="K14" s="29" t="s">
        <v>17</v>
      </c>
      <c r="O14" s="13">
        <v>250000</v>
      </c>
      <c r="P14" s="14">
        <v>21000</v>
      </c>
      <c r="Q14" s="14">
        <v>229000</v>
      </c>
    </row>
    <row r="15" spans="3:17" x14ac:dyDescent="0.3">
      <c r="C15" s="31">
        <v>43070</v>
      </c>
      <c r="D15" s="32" t="s">
        <v>0</v>
      </c>
      <c r="E15" s="33">
        <v>120000</v>
      </c>
      <c r="F15" s="32">
        <v>100</v>
      </c>
      <c r="G15" s="34">
        <v>12000000</v>
      </c>
      <c r="H15" s="31"/>
      <c r="I15" s="32"/>
      <c r="J15" s="32">
        <v>100</v>
      </c>
      <c r="K15" s="34">
        <v>12000000</v>
      </c>
    </row>
    <row r="16" spans="3:17" x14ac:dyDescent="0.3">
      <c r="C16" s="31">
        <v>43074</v>
      </c>
      <c r="D16" s="32" t="s">
        <v>0</v>
      </c>
      <c r="E16" s="33">
        <v>100000</v>
      </c>
      <c r="F16" s="32">
        <v>500</v>
      </c>
      <c r="G16" s="34">
        <v>50000000</v>
      </c>
      <c r="H16" s="31"/>
      <c r="I16" s="32"/>
      <c r="J16" s="32">
        <v>600</v>
      </c>
      <c r="K16" s="34">
        <v>62000000</v>
      </c>
      <c r="O16" s="52" t="s">
        <v>18</v>
      </c>
      <c r="P16" s="52"/>
      <c r="Q16" s="52"/>
    </row>
    <row r="17" spans="3:17" x14ac:dyDescent="0.3">
      <c r="C17" s="31">
        <v>43079</v>
      </c>
      <c r="D17" s="32" t="s">
        <v>3</v>
      </c>
      <c r="E17" s="33">
        <v>103333.33333333333</v>
      </c>
      <c r="F17" s="32"/>
      <c r="G17" s="34"/>
      <c r="H17" s="31">
        <v>50</v>
      </c>
      <c r="I17" s="32">
        <v>5166666.666666666</v>
      </c>
      <c r="J17" s="32">
        <v>550</v>
      </c>
      <c r="K17" s="34">
        <v>56833333.333333336</v>
      </c>
    </row>
    <row r="18" spans="3:17" x14ac:dyDescent="0.3">
      <c r="C18" s="31">
        <v>43084</v>
      </c>
      <c r="D18" s="32" t="s">
        <v>0</v>
      </c>
      <c r="E18" s="33">
        <v>95000</v>
      </c>
      <c r="F18" s="32">
        <v>180</v>
      </c>
      <c r="G18" s="34">
        <v>17100000</v>
      </c>
      <c r="H18" s="31"/>
      <c r="I18" s="32"/>
      <c r="J18" s="32">
        <v>730</v>
      </c>
      <c r="K18" s="34">
        <v>73933333.333333343</v>
      </c>
      <c r="O18" s="52" t="s">
        <v>35</v>
      </c>
      <c r="P18" s="52"/>
      <c r="Q18" s="19">
        <v>26444227.005870841</v>
      </c>
    </row>
    <row r="19" spans="3:17" x14ac:dyDescent="0.3">
      <c r="C19" s="31">
        <v>43089</v>
      </c>
      <c r="D19" s="32" t="s">
        <v>3</v>
      </c>
      <c r="E19" s="33">
        <v>101278.53881278539</v>
      </c>
      <c r="F19" s="32"/>
      <c r="G19" s="34"/>
      <c r="H19" s="31">
        <v>300</v>
      </c>
      <c r="I19" s="32">
        <v>30383561.643835619</v>
      </c>
      <c r="J19" s="32">
        <v>430</v>
      </c>
      <c r="K19" s="34">
        <v>43549771.689497724</v>
      </c>
      <c r="Q19" s="20">
        <v>250</v>
      </c>
    </row>
    <row r="20" spans="3:17" ht="15" thickBot="1" x14ac:dyDescent="0.35">
      <c r="C20" s="31">
        <v>43094</v>
      </c>
      <c r="D20" s="32" t="s">
        <v>3</v>
      </c>
      <c r="E20" s="33">
        <v>101278.53881278541</v>
      </c>
      <c r="F20" s="32"/>
      <c r="G20" s="34"/>
      <c r="H20" s="31">
        <v>100</v>
      </c>
      <c r="I20" s="32">
        <v>10127853.881278541</v>
      </c>
      <c r="J20" s="32">
        <v>330</v>
      </c>
      <c r="K20" s="34">
        <v>33421917.808219183</v>
      </c>
    </row>
    <row r="21" spans="3:17" ht="15" thickBot="1" x14ac:dyDescent="0.35">
      <c r="C21" s="31">
        <v>43096</v>
      </c>
      <c r="D21" s="32" t="s">
        <v>0</v>
      </c>
      <c r="E21" s="33">
        <v>180000</v>
      </c>
      <c r="F21" s="32">
        <v>20</v>
      </c>
      <c r="G21" s="34">
        <v>3600000</v>
      </c>
      <c r="H21" s="31"/>
      <c r="I21" s="32"/>
      <c r="J21" s="32">
        <v>350</v>
      </c>
      <c r="K21" s="34">
        <v>37021917.80821918</v>
      </c>
      <c r="O21" t="s">
        <v>20</v>
      </c>
      <c r="Q21" s="13">
        <v>105776.90802348337</v>
      </c>
    </row>
    <row r="22" spans="3:17" x14ac:dyDescent="0.3">
      <c r="C22" s="35">
        <v>43099</v>
      </c>
      <c r="D22" s="36" t="s">
        <v>3</v>
      </c>
      <c r="E22" s="37">
        <v>105776.90802348337</v>
      </c>
      <c r="F22" s="36"/>
      <c r="G22" s="38"/>
      <c r="H22" s="35">
        <v>100</v>
      </c>
      <c r="I22" s="36">
        <v>10577690.802348336</v>
      </c>
      <c r="J22" s="36">
        <v>250</v>
      </c>
      <c r="K22" s="38">
        <v>26444227.005870841</v>
      </c>
    </row>
    <row r="24" spans="3:17" ht="15" thickBot="1" x14ac:dyDescent="0.35">
      <c r="O24" s="43" t="s">
        <v>22</v>
      </c>
      <c r="P24" s="43"/>
      <c r="Q24" s="43"/>
    </row>
    <row r="25" spans="3:17" ht="15" thickBot="1" x14ac:dyDescent="0.35">
      <c r="O25" s="8" t="s">
        <v>33</v>
      </c>
      <c r="P25" s="8" t="s">
        <v>34</v>
      </c>
      <c r="Q25" s="8" t="s">
        <v>15</v>
      </c>
    </row>
    <row r="26" spans="3:17" ht="15" thickBot="1" x14ac:dyDescent="0.35">
      <c r="O26" s="13">
        <v>125000</v>
      </c>
      <c r="P26" s="14">
        <v>21000</v>
      </c>
      <c r="Q26" s="14">
        <v>104000</v>
      </c>
    </row>
    <row r="28" spans="3:17" x14ac:dyDescent="0.3">
      <c r="O28" t="s">
        <v>18</v>
      </c>
    </row>
    <row r="30" spans="3:17" x14ac:dyDescent="0.3">
      <c r="O30" t="s">
        <v>35</v>
      </c>
      <c r="Q30" s="19">
        <v>0</v>
      </c>
    </row>
    <row r="31" spans="3:17" x14ac:dyDescent="0.3">
      <c r="Q31" s="20">
        <v>0</v>
      </c>
    </row>
    <row r="32" spans="3:17" ht="15" thickBot="1" x14ac:dyDescent="0.35"/>
    <row r="33" spans="15:17" ht="15" thickBot="1" x14ac:dyDescent="0.35">
      <c r="O33" t="s">
        <v>20</v>
      </c>
      <c r="Q33" s="13">
        <v>105776.90802348337</v>
      </c>
    </row>
    <row r="35" spans="15:17" ht="15" thickBot="1" x14ac:dyDescent="0.35">
      <c r="O35" t="s">
        <v>24</v>
      </c>
      <c r="Q35" s="20">
        <v>1776.9080234833673</v>
      </c>
    </row>
    <row r="36" spans="15:17" ht="15" thickBot="1" x14ac:dyDescent="0.35">
      <c r="O36" t="s">
        <v>25</v>
      </c>
      <c r="Q36" s="13">
        <v>444227.00587084179</v>
      </c>
    </row>
  </sheetData>
  <mergeCells count="11">
    <mergeCell ref="O12:Q12"/>
    <mergeCell ref="O16:Q16"/>
    <mergeCell ref="O18:P18"/>
    <mergeCell ref="O24:Q24"/>
    <mergeCell ref="C12:K12"/>
    <mergeCell ref="F13:G13"/>
    <mergeCell ref="H13:I13"/>
    <mergeCell ref="J13:K13"/>
    <mergeCell ref="C13:C14"/>
    <mergeCell ref="D13:D14"/>
    <mergeCell ref="E13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2018-02-19T16:52:35Z</dcterms:created>
  <dcterms:modified xsi:type="dcterms:W3CDTF">2019-01-17T21:06:43Z</dcterms:modified>
</cp:coreProperties>
</file>